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\\ZZJZSERVER\Socijalna_Medicina\Zdravstvena_Zastita\Planovi\Zdravstvene ustanove\Plan 2023\PZZ\PZZ\DZ Mionica\"/>
    </mc:Choice>
  </mc:AlternateContent>
  <xr:revisionPtr revIDLastSave="0" documentId="13_ncr:1_{50F592F9-0BF4-492B-8F77-5477F69FC23B}" xr6:coauthVersionLast="47" xr6:coauthVersionMax="47" xr10:uidLastSave="{00000000-0000-0000-0000-000000000000}"/>
  <bookViews>
    <workbookView xWindow="1080" yWindow="0" windowWidth="14610" windowHeight="15480" tabRatio="865" firstSheet="6" activeTab="7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ШКОЛСКА" sheetId="86" r:id="rId10"/>
    <sheet name="ЖЕНЕ " sheetId="95" r:id="rId11"/>
    <sheet name="ОДРАСЛИ" sheetId="6" r:id="rId12"/>
    <sheet name="КУЋНО ДЗ" sheetId="61" r:id="rId13"/>
    <sheet name="ХИТНА" sheetId="20" r:id="rId14"/>
    <sheet name="ПАТРОНАЖА" sheetId="26" r:id="rId15"/>
    <sheet name="ЛАБОРАТОРИЈА" sheetId="73" r:id="rId16"/>
    <sheet name="РТГ И УЗ" sheetId="10" r:id="rId17"/>
    <sheet name="ФИЗИКАЛНА" sheetId="43" r:id="rId18"/>
    <sheet name="Служба стоматологије" sheetId="103" r:id="rId19"/>
    <sheet name="СПОРТСКА МЕДИЦИНА" sheetId="85" r:id="rId20"/>
    <sheet name="ДИЈАЛИЗА" sheetId="96" r:id="rId21"/>
    <sheet name="ЛЕКОВИ" sheetId="92" r:id="rId22"/>
    <sheet name="САНИТЕТСКИ И ПОТРОШНИ МАТЕР " sheetId="98" r:id="rId23"/>
    <sheet name="Збирна_врсте_услуга" sheetId="99" r:id="rId24"/>
    <sheet name="Прилог 5  РФЗО услуга обележје" sheetId="100" r:id="rId25"/>
    <sheet name="Прилог 6 РФЗО  атрибути" sheetId="102" r:id="rId26"/>
  </sheets>
  <definedNames>
    <definedName name="_xlnm._FilterDatabase" localSheetId="24" hidden="1">'Прилог 5  РФЗО услуга обележје'!$A$1:$A$1195</definedName>
    <definedName name="_xlnm._FilterDatabase" localSheetId="18" hidden="1">'Служба стоматологије'!$A$1:$A$1959</definedName>
    <definedName name="_xlnm.Print_Titles" localSheetId="15">ЛАБОРАТОРИЈА!$3:$3</definedName>
    <definedName name="_xlnm.Print_Area" localSheetId="14">ПАТРОНАЖА!$A$1:$F$23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95" l="1"/>
  <c r="G24" i="95"/>
  <c r="G4" i="95"/>
  <c r="G20" i="95"/>
  <c r="G14" i="95"/>
  <c r="F160" i="103"/>
  <c r="D109" i="103"/>
  <c r="E109" i="103"/>
  <c r="F109" i="103"/>
  <c r="D79" i="103"/>
  <c r="E79" i="103"/>
  <c r="F79" i="103"/>
  <c r="D74" i="103"/>
  <c r="E74" i="103"/>
  <c r="F74" i="103"/>
  <c r="D34" i="103"/>
  <c r="E34" i="103"/>
  <c r="F34" i="103"/>
  <c r="D19" i="103"/>
  <c r="E19" i="103"/>
  <c r="E160" i="103" s="1"/>
  <c r="F19" i="103"/>
  <c r="D17" i="103"/>
  <c r="E17" i="103"/>
  <c r="F17" i="103"/>
  <c r="E14" i="103"/>
  <c r="F14" i="103"/>
  <c r="D14" i="103"/>
  <c r="E12" i="103"/>
  <c r="F12" i="103"/>
  <c r="E5" i="103"/>
  <c r="F5" i="103"/>
  <c r="D5" i="103"/>
  <c r="F15" i="43"/>
  <c r="G15" i="43"/>
  <c r="G5" i="43"/>
  <c r="E4" i="43"/>
  <c r="F4" i="43"/>
  <c r="G4" i="43"/>
  <c r="F5" i="43"/>
  <c r="G4" i="10"/>
  <c r="F4" i="10"/>
  <c r="G26" i="10"/>
  <c r="F144" i="73"/>
  <c r="G144" i="73"/>
  <c r="F139" i="73"/>
  <c r="G139" i="73"/>
  <c r="F121" i="73"/>
  <c r="G121" i="73"/>
  <c r="F56" i="73"/>
  <c r="G56" i="73"/>
  <c r="F20" i="73"/>
  <c r="G20" i="73"/>
  <c r="F8" i="73"/>
  <c r="G8" i="73"/>
  <c r="F4" i="73"/>
  <c r="G4" i="73"/>
  <c r="F20" i="26"/>
  <c r="G20" i="26"/>
  <c r="E20" i="26"/>
  <c r="F5" i="26"/>
  <c r="G5" i="26"/>
  <c r="F23" i="26"/>
  <c r="G8" i="26"/>
  <c r="F8" i="26"/>
  <c r="F10" i="20"/>
  <c r="G10" i="20"/>
  <c r="F5" i="20"/>
  <c r="G5" i="20"/>
  <c r="G15" i="61"/>
  <c r="E15" i="61"/>
  <c r="F15" i="61"/>
  <c r="E5" i="61"/>
  <c r="F5" i="61"/>
  <c r="G5" i="61"/>
  <c r="G5" i="6"/>
  <c r="G30" i="6"/>
  <c r="F45" i="6"/>
  <c r="G45" i="6"/>
  <c r="E45" i="6"/>
  <c r="F30" i="6"/>
  <c r="D30" i="6"/>
  <c r="G17" i="6"/>
  <c r="E17" i="6"/>
  <c r="F17" i="6"/>
  <c r="D17" i="6"/>
  <c r="E5" i="6"/>
  <c r="F5" i="6"/>
  <c r="D5" i="6"/>
  <c r="G12" i="6"/>
  <c r="G6" i="6"/>
  <c r="F6" i="6"/>
  <c r="E33" i="95"/>
  <c r="F33" i="95"/>
  <c r="E24" i="95"/>
  <c r="F24" i="95"/>
  <c r="F20" i="95"/>
  <c r="F4" i="95"/>
  <c r="F14" i="95"/>
  <c r="F45" i="86"/>
  <c r="F34" i="86"/>
  <c r="G34" i="86"/>
  <c r="G12" i="86"/>
  <c r="G4" i="86" s="1"/>
  <c r="G45" i="86"/>
  <c r="G24" i="86"/>
  <c r="F24" i="86"/>
  <c r="G5" i="86"/>
  <c r="F5" i="86"/>
  <c r="F37" i="1"/>
  <c r="G37" i="1"/>
  <c r="F26" i="1"/>
  <c r="G26" i="1"/>
  <c r="F16" i="1"/>
  <c r="G16" i="1"/>
  <c r="G4" i="1"/>
  <c r="F4" i="1"/>
  <c r="G10" i="1"/>
  <c r="G6" i="1"/>
  <c r="F6" i="1"/>
  <c r="J18" i="97"/>
  <c r="F152" i="73" l="1"/>
  <c r="F157" i="73" s="1"/>
  <c r="G152" i="73"/>
  <c r="G157" i="73" s="1"/>
  <c r="F4" i="86"/>
  <c r="E24" i="20" l="1"/>
  <c r="E35" i="6"/>
  <c r="D5" i="20"/>
  <c r="D10" i="20"/>
  <c r="D160" i="103"/>
  <c r="D12" i="103"/>
  <c r="D65" i="103"/>
  <c r="D104" i="103"/>
  <c r="D128" i="103"/>
  <c r="D131" i="103"/>
  <c r="D139" i="103"/>
  <c r="D111" i="103"/>
  <c r="D114" i="103"/>
  <c r="D113" i="103"/>
  <c r="D112" i="103"/>
  <c r="D87" i="103"/>
  <c r="D80" i="103"/>
  <c r="D76" i="103"/>
  <c r="D75" i="103"/>
  <c r="D61" i="103"/>
  <c r="D56" i="103"/>
  <c r="D55" i="103"/>
  <c r="D53" i="103"/>
  <c r="D52" i="103"/>
  <c r="D51" i="103"/>
  <c r="D50" i="103"/>
  <c r="D48" i="103"/>
  <c r="D47" i="103"/>
  <c r="D42" i="103"/>
  <c r="D41" i="103"/>
  <c r="D40" i="103"/>
  <c r="D38" i="103"/>
  <c r="D36" i="103"/>
  <c r="D35" i="103"/>
  <c r="D22" i="103"/>
  <c r="D21" i="103"/>
  <c r="D20" i="103"/>
  <c r="D18" i="103"/>
  <c r="D15" i="103"/>
  <c r="D13" i="103"/>
  <c r="D8" i="103"/>
  <c r="D7" i="103"/>
  <c r="D6" i="103"/>
  <c r="C160" i="103"/>
  <c r="C139" i="103"/>
  <c r="C131" i="103"/>
  <c r="C128" i="103"/>
  <c r="C109" i="103"/>
  <c r="C104" i="103"/>
  <c r="C79" i="103"/>
  <c r="C74" i="103"/>
  <c r="C65" i="103"/>
  <c r="C34" i="103"/>
  <c r="C19" i="103"/>
  <c r="C17" i="103"/>
  <c r="C14" i="103"/>
  <c r="C12" i="103"/>
  <c r="C5" i="103"/>
  <c r="E35" i="43"/>
  <c r="E34" i="43"/>
  <c r="E31" i="43"/>
  <c r="E30" i="43"/>
  <c r="E26" i="43"/>
  <c r="E24" i="43"/>
  <c r="E23" i="43"/>
  <c r="E22" i="43"/>
  <c r="E20" i="43"/>
  <c r="E18" i="43"/>
  <c r="E17" i="43"/>
  <c r="E15" i="43" s="1"/>
  <c r="E16" i="43"/>
  <c r="E12" i="43"/>
  <c r="E11" i="43"/>
  <c r="E10" i="43"/>
  <c r="E9" i="43"/>
  <c r="E7" i="43"/>
  <c r="E4" i="10"/>
  <c r="D4" i="10"/>
  <c r="E7" i="10"/>
  <c r="D15" i="43"/>
  <c r="D4" i="43"/>
  <c r="E151" i="73"/>
  <c r="E150" i="73"/>
  <c r="E149" i="73"/>
  <c r="E146" i="73"/>
  <c r="E145" i="73"/>
  <c r="E144" i="73"/>
  <c r="D144" i="73"/>
  <c r="E139" i="73"/>
  <c r="D139" i="73"/>
  <c r="D121" i="73"/>
  <c r="D56" i="73"/>
  <c r="D20" i="73"/>
  <c r="E8" i="73"/>
  <c r="D8" i="73"/>
  <c r="D4" i="73"/>
  <c r="E125" i="73"/>
  <c r="E121" i="73" s="1"/>
  <c r="E140" i="73"/>
  <c r="E136" i="73"/>
  <c r="E126" i="73"/>
  <c r="E112" i="73"/>
  <c r="E110" i="73"/>
  <c r="E103" i="73"/>
  <c r="E98" i="73"/>
  <c r="E85" i="73"/>
  <c r="E84" i="73"/>
  <c r="E82" i="73"/>
  <c r="E78" i="73"/>
  <c r="E77" i="73"/>
  <c r="E75" i="73"/>
  <c r="E70" i="73"/>
  <c r="E69" i="73"/>
  <c r="E65" i="73"/>
  <c r="E56" i="73" s="1"/>
  <c r="E63" i="73"/>
  <c r="E59" i="73"/>
  <c r="E58" i="73"/>
  <c r="E26" i="73"/>
  <c r="E25" i="73"/>
  <c r="E24" i="73"/>
  <c r="E22" i="73"/>
  <c r="E21" i="73"/>
  <c r="E20" i="73" s="1"/>
  <c r="E19" i="73"/>
  <c r="E12" i="73"/>
  <c r="E7" i="73"/>
  <c r="E6" i="73"/>
  <c r="E4" i="73" s="1"/>
  <c r="E5" i="73"/>
  <c r="E23" i="26"/>
  <c r="E21" i="26"/>
  <c r="D20" i="26"/>
  <c r="E8" i="26"/>
  <c r="E5" i="26"/>
  <c r="E17" i="26"/>
  <c r="E16" i="26"/>
  <c r="E15" i="26"/>
  <c r="E14" i="26"/>
  <c r="E13" i="26"/>
  <c r="E12" i="26"/>
  <c r="E11" i="26"/>
  <c r="E10" i="26"/>
  <c r="E9" i="26"/>
  <c r="E7" i="26"/>
  <c r="E6" i="26"/>
  <c r="E38" i="20"/>
  <c r="E37" i="20"/>
  <c r="E10" i="20"/>
  <c r="E5" i="20"/>
  <c r="E33" i="20"/>
  <c r="E21" i="20"/>
  <c r="E20" i="20"/>
  <c r="E19" i="20"/>
  <c r="E18" i="20"/>
  <c r="E17" i="20"/>
  <c r="E16" i="20"/>
  <c r="E15" i="20"/>
  <c r="E7" i="20"/>
  <c r="E8" i="20"/>
  <c r="E9" i="20"/>
  <c r="E6" i="20"/>
  <c r="D15" i="61"/>
  <c r="D5" i="61"/>
  <c r="E27" i="61"/>
  <c r="E26" i="61"/>
  <c r="E25" i="61"/>
  <c r="E21" i="61"/>
  <c r="E18" i="61"/>
  <c r="E13" i="61"/>
  <c r="E7" i="61"/>
  <c r="E6" i="61"/>
  <c r="D45" i="6"/>
  <c r="E30" i="6"/>
  <c r="E6" i="6"/>
  <c r="D6" i="6"/>
  <c r="E8" i="6"/>
  <c r="E10" i="6"/>
  <c r="E11" i="6"/>
  <c r="E15" i="6"/>
  <c r="E16" i="6"/>
  <c r="E18" i="6"/>
  <c r="E19" i="6"/>
  <c r="E20" i="6"/>
  <c r="E21" i="6"/>
  <c r="E22" i="6"/>
  <c r="E23" i="6"/>
  <c r="E32" i="6"/>
  <c r="E36" i="6"/>
  <c r="E37" i="6"/>
  <c r="E38" i="6"/>
  <c r="E39" i="6"/>
  <c r="E40" i="6"/>
  <c r="E41" i="6"/>
  <c r="E42" i="6"/>
  <c r="E46" i="6"/>
  <c r="E48" i="6"/>
  <c r="E7" i="6"/>
  <c r="D33" i="95"/>
  <c r="D24" i="95"/>
  <c r="E4" i="95"/>
  <c r="D4" i="95"/>
  <c r="E6" i="95"/>
  <c r="E7" i="95"/>
  <c r="E8" i="95"/>
  <c r="E9" i="95"/>
  <c r="E10" i="95"/>
  <c r="E11" i="95"/>
  <c r="E12" i="95"/>
  <c r="E13" i="95"/>
  <c r="E14" i="95"/>
  <c r="E15" i="95"/>
  <c r="E16" i="95"/>
  <c r="E17" i="95"/>
  <c r="E18" i="95"/>
  <c r="E19" i="95"/>
  <c r="E20" i="95"/>
  <c r="E21" i="95"/>
  <c r="E22" i="95"/>
  <c r="E23" i="95"/>
  <c r="E25" i="95"/>
  <c r="E26" i="95"/>
  <c r="E27" i="95"/>
  <c r="E28" i="95"/>
  <c r="E29" i="95"/>
  <c r="E30" i="95"/>
  <c r="E31" i="95"/>
  <c r="E32" i="95"/>
  <c r="E34" i="95"/>
  <c r="E35" i="95"/>
  <c r="E36" i="95"/>
  <c r="E37" i="95"/>
  <c r="E38" i="95"/>
  <c r="E39" i="95"/>
  <c r="E40" i="95"/>
  <c r="E41" i="95"/>
  <c r="E42" i="95"/>
  <c r="E43" i="95"/>
  <c r="E44" i="95"/>
  <c r="E45" i="95"/>
  <c r="E46" i="95"/>
  <c r="E47" i="95"/>
  <c r="E48" i="95"/>
  <c r="E49" i="95"/>
  <c r="E50" i="95"/>
  <c r="E51" i="95"/>
  <c r="E52" i="95"/>
  <c r="E53" i="95"/>
  <c r="E54" i="95"/>
  <c r="E55" i="95"/>
  <c r="E56" i="95"/>
  <c r="E5" i="95"/>
  <c r="E45" i="86"/>
  <c r="E34" i="86"/>
  <c r="E24" i="86"/>
  <c r="E4" i="86"/>
  <c r="E46" i="86"/>
  <c r="E44" i="86"/>
  <c r="E42" i="86"/>
  <c r="E41" i="86"/>
  <c r="E40" i="86"/>
  <c r="E39" i="86"/>
  <c r="E38" i="86"/>
  <c r="E37" i="86"/>
  <c r="E36" i="86"/>
  <c r="E31" i="86"/>
  <c r="E30" i="86"/>
  <c r="E28" i="86"/>
  <c r="E27" i="86"/>
  <c r="E26" i="86"/>
  <c r="E25" i="86"/>
  <c r="E20" i="86"/>
  <c r="E21" i="86"/>
  <c r="E19" i="86"/>
  <c r="E12" i="86"/>
  <c r="E5" i="86"/>
  <c r="D4" i="86"/>
  <c r="D24" i="86"/>
  <c r="D34" i="86"/>
  <c r="D45" i="86"/>
  <c r="E37" i="1"/>
  <c r="E26" i="1"/>
  <c r="E16" i="1"/>
  <c r="E6" i="1"/>
  <c r="E4" i="1"/>
  <c r="E7" i="1"/>
  <c r="E8" i="1"/>
  <c r="E9" i="1"/>
  <c r="E13" i="1"/>
  <c r="E14" i="1"/>
  <c r="E15" i="1"/>
  <c r="E17" i="1"/>
  <c r="E18" i="1"/>
  <c r="E19" i="1"/>
  <c r="E20" i="1"/>
  <c r="E22" i="1"/>
  <c r="E23" i="1"/>
  <c r="E28" i="1"/>
  <c r="E29" i="1"/>
  <c r="E30" i="1"/>
  <c r="E32" i="1"/>
  <c r="E33" i="1"/>
  <c r="E38" i="1"/>
  <c r="E5" i="1"/>
  <c r="D4" i="1"/>
  <c r="D6" i="1"/>
  <c r="D16" i="1"/>
  <c r="D26" i="1"/>
  <c r="D37" i="1"/>
  <c r="D5" i="26"/>
  <c r="I18" i="97"/>
  <c r="H18" i="97"/>
  <c r="K14" i="97"/>
  <c r="D14" i="97"/>
  <c r="M19" i="82"/>
  <c r="L19" i="82"/>
  <c r="F17" i="97" s="1"/>
  <c r="K19" i="82"/>
  <c r="F16" i="97" s="1"/>
  <c r="I19" i="82"/>
  <c r="H19" i="82"/>
  <c r="F19" i="82"/>
  <c r="E19" i="82"/>
  <c r="B17" i="97" s="1"/>
  <c r="K17" i="97" s="1"/>
  <c r="C19" i="82"/>
  <c r="C16" i="97" s="1"/>
  <c r="B19" i="82"/>
  <c r="B16" i="97" s="1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D9" i="82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P15" i="80"/>
  <c r="F13" i="97" s="1"/>
  <c r="O15" i="80"/>
  <c r="F12" i="97" s="1"/>
  <c r="N15" i="80"/>
  <c r="F9" i="97" s="1"/>
  <c r="K15" i="80"/>
  <c r="C13" i="97" s="1"/>
  <c r="J15" i="80"/>
  <c r="C12" i="97" s="1"/>
  <c r="I15" i="80"/>
  <c r="B13" i="97" s="1"/>
  <c r="H15" i="80"/>
  <c r="B12" i="97" s="1"/>
  <c r="F15" i="80"/>
  <c r="C9" i="97" s="1"/>
  <c r="D15" i="80"/>
  <c r="C15" i="80"/>
  <c r="B15" i="80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G10" i="80"/>
  <c r="E10" i="80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F15" i="97" s="1"/>
  <c r="Y36" i="79"/>
  <c r="F11" i="97" s="1"/>
  <c r="X36" i="79"/>
  <c r="F8" i="97" s="1"/>
  <c r="V36" i="79"/>
  <c r="C15" i="97" s="1"/>
  <c r="T36" i="79"/>
  <c r="S36" i="79"/>
  <c r="R36" i="79"/>
  <c r="P36" i="79"/>
  <c r="C11" i="97" s="1"/>
  <c r="N36" i="79"/>
  <c r="M36" i="79"/>
  <c r="K36" i="79"/>
  <c r="C8" i="97" s="1"/>
  <c r="J36" i="79"/>
  <c r="B10" i="97" s="1"/>
  <c r="H36" i="79"/>
  <c r="G36" i="79"/>
  <c r="F36" i="79"/>
  <c r="W35" i="79"/>
  <c r="U35" i="79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O30" i="79"/>
  <c r="Q30" i="79" s="1"/>
  <c r="I30" i="79"/>
  <c r="L30" i="79" s="1"/>
  <c r="W29" i="79"/>
  <c r="O29" i="79"/>
  <c r="Q29" i="79" s="1"/>
  <c r="I29" i="79"/>
  <c r="L29" i="79" s="1"/>
  <c r="W28" i="79"/>
  <c r="O28" i="79"/>
  <c r="Q28" i="79" s="1"/>
  <c r="I28" i="79"/>
  <c r="L28" i="79" s="1"/>
  <c r="W26" i="79"/>
  <c r="O26" i="79"/>
  <c r="Q26" i="79" s="1"/>
  <c r="I26" i="79"/>
  <c r="L26" i="79" s="1"/>
  <c r="W25" i="79"/>
  <c r="O25" i="79"/>
  <c r="Q25" i="79" s="1"/>
  <c r="I25" i="79"/>
  <c r="L25" i="79" s="1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W21" i="79"/>
  <c r="U21" i="79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I17" i="79"/>
  <c r="C10" i="97" s="1"/>
  <c r="U16" i="79"/>
  <c r="W16" i="79" s="1"/>
  <c r="Q16" i="79"/>
  <c r="O16" i="79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I9" i="79"/>
  <c r="L9" i="79" s="1"/>
  <c r="U8" i="79"/>
  <c r="W8" i="79" s="1"/>
  <c r="O8" i="79"/>
  <c r="Q8" i="79" s="1"/>
  <c r="I8" i="79"/>
  <c r="L8" i="79" s="1"/>
  <c r="U7" i="79"/>
  <c r="W7" i="79" s="1"/>
  <c r="O7" i="79"/>
  <c r="I7" i="79"/>
  <c r="C17" i="97" l="1"/>
  <c r="D17" i="97" s="1"/>
  <c r="G19" i="82"/>
  <c r="N28" i="81"/>
  <c r="J19" i="82"/>
  <c r="I36" i="79"/>
  <c r="B8" i="97" s="1"/>
  <c r="G8" i="97" s="1"/>
  <c r="O36" i="79"/>
  <c r="B11" i="97" s="1"/>
  <c r="D11" i="97" s="1"/>
  <c r="L17" i="79"/>
  <c r="L36" i="79" s="1"/>
  <c r="F18" i="97"/>
  <c r="U36" i="79"/>
  <c r="B15" i="97" s="1"/>
  <c r="D15" i="97" s="1"/>
  <c r="G15" i="80"/>
  <c r="L15" i="80"/>
  <c r="E15" i="80"/>
  <c r="B9" i="97" s="1"/>
  <c r="E18" i="97"/>
  <c r="L7" i="79"/>
  <c r="G10" i="97"/>
  <c r="D10" i="97"/>
  <c r="K10" i="97"/>
  <c r="G12" i="97"/>
  <c r="K12" i="97"/>
  <c r="D12" i="97"/>
  <c r="C18" i="97"/>
  <c r="W36" i="79"/>
  <c r="D13" i="97"/>
  <c r="K13" i="97"/>
  <c r="G13" i="97"/>
  <c r="K16" i="97"/>
  <c r="D16" i="97"/>
  <c r="G16" i="97"/>
  <c r="G15" i="97"/>
  <c r="K11" i="97"/>
  <c r="G11" i="97"/>
  <c r="Q7" i="79"/>
  <c r="Q36" i="79" s="1"/>
  <c r="D19" i="82"/>
  <c r="G17" i="97"/>
  <c r="K8" i="97" l="1"/>
  <c r="B18" i="97"/>
  <c r="D18" i="97" s="1"/>
  <c r="D8" i="97"/>
  <c r="K15" i="97"/>
  <c r="G9" i="97"/>
  <c r="K9" i="97"/>
  <c r="D9" i="97"/>
  <c r="K18" i="97" l="1"/>
  <c r="G18" i="97"/>
</calcChain>
</file>

<file path=xl/sharedStrings.xml><?xml version="1.0" encoding="utf-8"?>
<sst xmlns="http://schemas.openxmlformats.org/spreadsheetml/2006/main" count="6812" uniqueCount="1699">
  <si>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</si>
  <si>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</si>
  <si>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</si>
  <si>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</si>
  <si>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</si>
  <si>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</si>
  <si>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</si>
  <si>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</si>
  <si>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</si>
  <si>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</si>
  <si>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</si>
  <si>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</si>
  <si>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</si>
  <si>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</si>
  <si>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</si>
  <si>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</si>
  <si>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</si>
  <si>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</si>
  <si>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</si>
  <si>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</si>
  <si>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</si>
  <si>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</si>
  <si>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</si>
  <si>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</si>
  <si>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</si>
  <si>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</si>
  <si>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</si>
  <si>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</si>
  <si>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</si>
  <si>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</si>
  <si>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</si>
  <si>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</si>
  <si>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</si>
  <si>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</si>
  <si>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</si>
  <si>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</si>
  <si>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</si>
  <si>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</si>
  <si>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ЗДРАВСТВЕНА УСТАНОВА _____________________________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</si>
  <si>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</si>
  <si>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</si>
  <si>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</si>
  <si>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</si>
  <si>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</si>
  <si>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</si>
  <si>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</si>
  <si>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</si>
  <si>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</si>
  <si>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</si>
  <si>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</si>
  <si>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</si>
  <si>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</si>
  <si>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</si>
  <si>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</si>
  <si>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</si>
  <si>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</si>
  <si>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</si>
  <si>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</si>
  <si>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</si>
  <si>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</si>
  <si>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</si>
  <si>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</si>
  <si>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</si>
  <si>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</si>
  <si>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</si>
  <si>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</si>
  <si>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</si>
  <si>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</si>
  <si>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</si>
  <si>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</si>
  <si>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</si>
  <si>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</si>
  <si>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</si>
  <si>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</si>
  <si>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</si>
  <si>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</si>
  <si>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</si>
  <si>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</si>
  <si>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</si>
  <si>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</si>
  <si>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</si>
  <si>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</si>
  <si>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</si>
  <si>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</si>
  <si>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</si>
  <si>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</si>
  <si>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</si>
  <si>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</si>
  <si>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</si>
  <si>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</si>
  <si>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</si>
  <si>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</si>
  <si>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</si>
  <si>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</si>
  <si>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</si>
  <si>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</si>
  <si>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</si>
  <si>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</si>
  <si>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</si>
  <si>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</si>
  <si>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</si>
  <si>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</si>
  <si>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</si>
  <si>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</si>
  <si>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</si>
  <si>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</si>
  <si>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</si>
  <si>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</si>
  <si>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</si>
  <si>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</si>
  <si>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</si>
  <si>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</si>
  <si>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</si>
  <si>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</si>
  <si>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</si>
  <si>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</si>
  <si>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</si>
  <si>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</si>
  <si>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</si>
  <si>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</si>
  <si>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</si>
  <si>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</si>
  <si>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</si>
  <si>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</si>
  <si>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</si>
  <si>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</si>
  <si>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</si>
  <si>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</si>
  <si>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</si>
  <si>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</si>
  <si>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</si>
  <si>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</si>
  <si>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</si>
  <si>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</si>
  <si>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</si>
  <si>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</si>
  <si>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</si>
  <si>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</si>
  <si>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</si>
  <si>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</si>
  <si>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</si>
  <si>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</si>
  <si>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</si>
  <si>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</si>
  <si>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</si>
  <si>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</si>
  <si>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</si>
  <si>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</si>
  <si>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</si>
  <si>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</si>
  <si>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</si>
  <si>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</si>
  <si>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</si>
  <si>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</si>
  <si>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</si>
  <si>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</si>
  <si>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</si>
  <si>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</si>
  <si>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</si>
  <si>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</si>
  <si>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</si>
  <si>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</si>
  <si>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</si>
  <si>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</si>
  <si>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</si>
  <si>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</si>
  <si>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</si>
  <si>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</si>
  <si>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</si>
  <si>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</si>
  <si>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</si>
  <si>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</si>
  <si>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</si>
  <si>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</si>
  <si>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</si>
  <si>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</si>
  <si>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</si>
  <si>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</si>
  <si>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</si>
  <si>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</si>
  <si>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</si>
  <si>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</si>
  <si>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</si>
  <si>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</si>
  <si>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</si>
  <si>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</si>
  <si>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</si>
  <si>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</si>
  <si>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</si>
  <si>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</si>
  <si>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</si>
  <si>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</si>
  <si>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</si>
  <si>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</si>
  <si>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</si>
  <si>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</si>
  <si>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</si>
  <si>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</si>
  <si>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</si>
  <si>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</si>
  <si>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</si>
  <si>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</si>
  <si>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</si>
  <si>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</si>
  <si>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</si>
  <si>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</si>
  <si>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</si>
  <si>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</si>
  <si>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</si>
  <si>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</si>
  <si>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</si>
  <si>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</si>
  <si>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</si>
  <si>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</si>
  <si>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</si>
  <si>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</si>
  <si>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</si>
  <si>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</si>
  <si>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</si>
  <si>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</si>
  <si>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</si>
  <si>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</si>
  <si>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</si>
  <si>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</si>
  <si>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</si>
  <si>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</si>
  <si>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</si>
  <si>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</si>
  <si>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</si>
  <si>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</si>
  <si>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</si>
  <si>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</si>
  <si>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</si>
  <si>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</si>
  <si>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</si>
  <si>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</si>
  <si>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</si>
  <si>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</si>
  <si>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</si>
  <si>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</si>
  <si>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</si>
  <si>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</si>
  <si>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</si>
  <si>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</si>
  <si>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</si>
  <si>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</si>
  <si>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</si>
  <si>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</si>
  <si>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</si>
  <si>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</si>
  <si>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</si>
  <si>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</si>
  <si>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</si>
  <si>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</si>
  <si>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</si>
  <si>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</si>
  <si>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</si>
  <si>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</si>
  <si>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</si>
  <si>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</si>
  <si>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</si>
  <si>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</si>
  <si>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>Тест психичких функција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</si>
  <si>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</si>
  <si>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</si>
  <si>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</si>
  <si>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</si>
  <si>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</si>
  <si>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</si>
  <si>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</si>
  <si>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</si>
  <si>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</si>
  <si>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</si>
  <si>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</si>
  <si>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</si>
  <si>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</si>
  <si>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</si>
  <si>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</si>
  <si>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</si>
  <si>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</si>
  <si>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</si>
  <si>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</si>
  <si>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</si>
  <si>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</si>
  <si>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</si>
  <si>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</si>
  <si>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</si>
  <si>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</si>
  <si>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</si>
  <si>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</si>
  <si>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</si>
  <si>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</si>
  <si>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</si>
  <si>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</si>
  <si>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</si>
  <si>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</si>
  <si>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</si>
  <si>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</si>
  <si>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</si>
  <si>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</si>
  <si>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</si>
  <si>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</si>
  <si>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</si>
  <si>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</si>
  <si>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</si>
  <si>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</si>
  <si>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</si>
  <si>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</si>
  <si>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</si>
  <si>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</si>
  <si>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</si>
  <si>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</si>
  <si>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</si>
  <si>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</si>
  <si>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</si>
  <si>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</si>
  <si>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</si>
  <si>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</si>
  <si>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</si>
  <si>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</si>
  <si>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</si>
  <si>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</si>
  <si>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</si>
  <si>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</si>
  <si>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</si>
  <si>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</si>
  <si>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</si>
  <si>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</si>
  <si>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</si>
  <si>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</si>
  <si>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</si>
  <si>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</si>
  <si>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</si>
  <si>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</si>
  <si>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</si>
  <si>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</si>
  <si>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</si>
  <si>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</si>
  <si>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</si>
  <si>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</si>
  <si>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</si>
  <si>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</si>
  <si>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</si>
  <si>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</si>
  <si>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</si>
  <si>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</si>
  <si>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</si>
  <si>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</si>
  <si>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</si>
  <si>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</si>
  <si>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1200013</t>
  </si>
  <si>
    <t>Први преглед одраслих ради лечења</t>
  </si>
  <si>
    <t>1200047</t>
  </si>
  <si>
    <t>1200054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</si>
  <si>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</si>
  <si>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</si>
  <si>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</si>
  <si>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</si>
  <si>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</si>
  <si>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</si>
  <si>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</si>
  <si>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</si>
  <si>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</si>
  <si>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</si>
  <si>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</si>
  <si>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</si>
  <si>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</si>
  <si>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</si>
  <si>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</si>
  <si>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</si>
  <si>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</si>
  <si>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</si>
  <si>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</si>
  <si>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</si>
  <si>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</si>
  <si>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</si>
  <si>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</si>
  <si>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</si>
  <si>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</si>
  <si>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</si>
  <si>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</si>
  <si>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</si>
  <si>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</si>
  <si>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</si>
  <si>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</si>
  <si>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</si>
  <si>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</si>
  <si>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</si>
  <si>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</si>
  <si>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</si>
  <si>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</si>
  <si>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</si>
  <si>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</si>
  <si>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02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</si>
  <si>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</si>
  <si>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</si>
  <si>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</si>
  <si>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</si>
  <si>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</si>
  <si>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</si>
  <si>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</si>
  <si>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</si>
  <si>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</si>
  <si>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</si>
  <si>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</si>
  <si>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</si>
  <si>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</si>
  <si>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</si>
  <si>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</si>
  <si>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</si>
  <si>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</si>
  <si>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</si>
  <si>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</si>
  <si>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</si>
  <si>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</si>
  <si>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</si>
  <si>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</si>
  <si>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</si>
  <si>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</si>
  <si>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</si>
  <si>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</si>
  <si>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</si>
  <si>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</si>
  <si>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</si>
  <si>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</si>
  <si>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</si>
  <si>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</si>
  <si>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</si>
  <si>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</si>
  <si>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</si>
  <si>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</si>
  <si>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</si>
  <si>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</si>
  <si>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</si>
  <si>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</si>
  <si>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</si>
  <si>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</si>
  <si>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</si>
  <si>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</si>
  <si>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</si>
  <si>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</si>
  <si>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</si>
  <si>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</si>
  <si>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</si>
  <si>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</si>
  <si>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</si>
  <si>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</si>
  <si>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</si>
  <si>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</si>
  <si>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</si>
  <si>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</si>
  <si>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</si>
  <si>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</si>
  <si>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</si>
  <si>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</si>
  <si>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</si>
  <si>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</si>
  <si>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</si>
  <si>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</si>
  <si>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</si>
  <si>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</si>
  <si>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</si>
  <si>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</si>
  <si>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</si>
  <si>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</si>
  <si>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</si>
  <si>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</si>
  <si>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</si>
  <si>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</si>
  <si>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</si>
  <si>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</si>
  <si>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</si>
  <si>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</si>
  <si>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</si>
  <si>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</si>
  <si>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</si>
  <si>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</si>
  <si>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</si>
  <si>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</si>
  <si>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</si>
  <si>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</si>
  <si>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</si>
  <si>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</si>
  <si>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</si>
  <si>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</si>
  <si>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</si>
  <si>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</si>
  <si>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</si>
  <si>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</si>
  <si>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</si>
  <si>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</si>
  <si>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</si>
  <si>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</si>
  <si>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</si>
  <si>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</si>
  <si>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</si>
  <si>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</si>
  <si>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</si>
  <si>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</si>
  <si>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</si>
  <si>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</si>
  <si>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</si>
  <si>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</si>
  <si>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</si>
  <si>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</si>
  <si>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</si>
  <si>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</si>
  <si>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</si>
  <si>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</si>
  <si>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</si>
  <si>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</si>
  <si>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</si>
  <si>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</si>
  <si>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</si>
  <si>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</si>
  <si>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</si>
  <si>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</si>
  <si>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</si>
  <si>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</si>
  <si>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</si>
  <si>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</si>
  <si>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</si>
  <si>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</si>
  <si>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</si>
  <si>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</si>
  <si>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</si>
  <si>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</si>
  <si>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</si>
  <si>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</si>
  <si>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</si>
  <si>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</si>
  <si>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</si>
  <si>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</si>
  <si>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</si>
  <si>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</si>
  <si>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</si>
  <si>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</si>
  <si>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</si>
  <si>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</si>
  <si>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</si>
  <si>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</si>
  <si>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</si>
  <si>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</si>
  <si>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</si>
  <si>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</si>
  <si>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</si>
  <si>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</si>
  <si>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</si>
  <si>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</si>
  <si>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</si>
  <si>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</si>
  <si>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</si>
  <si>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</si>
  <si>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</si>
  <si>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</si>
  <si>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</si>
  <si>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</si>
  <si>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</si>
  <si>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</si>
  <si>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</si>
  <si>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</si>
  <si>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</si>
  <si>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</si>
  <si>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</si>
  <si>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</si>
  <si>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</si>
  <si>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</si>
  <si>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</si>
  <si>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</si>
  <si>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</si>
  <si>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</si>
  <si>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</si>
  <si>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</si>
  <si>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</si>
  <si>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</si>
  <si>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</si>
  <si>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</si>
  <si>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</si>
  <si>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</si>
  <si>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</si>
  <si>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</si>
  <si>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</si>
  <si>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</si>
  <si>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</si>
  <si>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</si>
  <si>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</si>
  <si>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</si>
  <si>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</si>
  <si>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</si>
  <si>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</si>
  <si>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</si>
  <si>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</si>
  <si>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</si>
  <si>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</si>
  <si>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</si>
  <si>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</si>
  <si>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</si>
  <si>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</si>
  <si>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</si>
  <si>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</si>
  <si>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</si>
  <si>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</si>
  <si>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</si>
  <si>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</si>
  <si>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</si>
  <si>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</si>
  <si>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</si>
  <si>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</si>
  <si>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</si>
  <si>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</si>
  <si>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</si>
  <si>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</si>
  <si>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</si>
  <si>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</si>
  <si>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</si>
  <si>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</si>
  <si>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</si>
  <si>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</si>
  <si>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</si>
  <si>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</si>
  <si>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</si>
  <si>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</si>
  <si>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</si>
  <si>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</si>
  <si>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</si>
  <si>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</si>
  <si>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</si>
  <si>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</si>
  <si>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</si>
  <si>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</si>
  <si>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</si>
  <si>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</si>
  <si>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</si>
  <si>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</si>
  <si>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</si>
  <si>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</si>
  <si>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</si>
  <si>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</si>
  <si>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</si>
  <si>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</si>
  <si>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</si>
  <si>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</si>
  <si>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</si>
  <si>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</si>
  <si>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</si>
  <si>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</si>
  <si>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</si>
  <si>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</si>
  <si>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</si>
  <si>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</si>
  <si>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</si>
  <si>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</si>
  <si>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</si>
  <si>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</si>
  <si>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</si>
  <si>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</si>
  <si>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</si>
  <si>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</si>
  <si>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</si>
  <si>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</si>
  <si>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</si>
  <si>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</si>
  <si>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</si>
  <si>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</si>
  <si>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</si>
  <si>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</si>
  <si>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</si>
  <si>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</si>
  <si>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</si>
  <si>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</si>
  <si>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</si>
  <si>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</si>
  <si>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</si>
  <si>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</si>
  <si>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</si>
  <si>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</si>
  <si>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</si>
  <si>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</si>
  <si>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</si>
  <si>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</si>
  <si>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</si>
  <si>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</si>
  <si>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</si>
  <si>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</si>
  <si>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</si>
  <si>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</si>
  <si>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</si>
  <si>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</si>
  <si>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</si>
  <si>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</si>
  <si>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</si>
  <si>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</si>
  <si>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</si>
  <si>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</si>
  <si>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</si>
  <si>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</si>
  <si>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</si>
  <si>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</si>
  <si>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</si>
  <si>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</si>
  <si>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</si>
  <si>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</si>
  <si>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</si>
  <si>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</si>
  <si>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</si>
  <si>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</si>
  <si>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</si>
  <si>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</si>
  <si>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</si>
  <si>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</si>
  <si>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</si>
  <si>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</si>
  <si>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</si>
  <si>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</si>
  <si>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</si>
  <si>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</si>
  <si>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</si>
  <si>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</si>
  <si>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</si>
  <si>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</si>
  <si>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</si>
  <si>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</si>
  <si>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</si>
  <si>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</si>
  <si>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</si>
  <si>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</si>
  <si>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</si>
  <si>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</si>
  <si>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</si>
  <si>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</si>
  <si>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</si>
  <si>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</si>
  <si>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</si>
  <si>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</si>
  <si>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</si>
  <si>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</si>
  <si>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</si>
  <si>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</si>
  <si>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</si>
  <si>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</si>
  <si>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</si>
  <si>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</si>
  <si>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</si>
  <si>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</si>
  <si>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</si>
  <si>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</si>
  <si>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</si>
  <si>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</si>
  <si>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</si>
  <si>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</si>
  <si>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</si>
  <si>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</si>
  <si>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</si>
  <si>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</si>
  <si>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</si>
  <si>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</si>
  <si>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</si>
  <si>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</si>
  <si>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</si>
  <si>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</si>
  <si>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</si>
  <si>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</si>
  <si>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</si>
  <si>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</si>
  <si>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</si>
  <si>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</si>
  <si>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</si>
  <si>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</si>
  <si>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</si>
  <si>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</si>
  <si>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</si>
  <si>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</si>
  <si>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</si>
  <si>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</si>
  <si>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</si>
  <si>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</si>
  <si>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</si>
  <si>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</si>
  <si>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</si>
  <si>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</si>
  <si>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</si>
  <si>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</si>
  <si>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</si>
  <si>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</si>
  <si>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</si>
  <si>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</si>
  <si>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</si>
  <si>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Прегледи  лекара</t>
  </si>
  <si>
    <t>03</t>
  </si>
  <si>
    <t>Поновни специјалистичко-консултативни преглед</t>
  </si>
  <si>
    <t>31</t>
  </si>
  <si>
    <t>10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</si>
  <si>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</si>
  <si>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</si>
  <si>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</si>
  <si>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</si>
  <si>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</si>
  <si>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</si>
  <si>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</si>
  <si>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</si>
  <si>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</si>
  <si>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</si>
  <si>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</si>
  <si>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</si>
  <si>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</si>
  <si>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</si>
  <si>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</si>
  <si>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</si>
  <si>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</si>
  <si>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</si>
  <si>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</si>
  <si>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</si>
  <si>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</si>
  <si>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</si>
  <si>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</si>
  <si>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</si>
  <si>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</si>
  <si>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</si>
  <si>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</si>
  <si>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</si>
  <si>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</si>
  <si>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</si>
  <si>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</si>
  <si>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</si>
  <si>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</si>
  <si>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</si>
  <si>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</si>
  <si>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</si>
  <si>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</si>
  <si>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</si>
  <si>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</si>
  <si>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</si>
  <si>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</si>
  <si>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</si>
  <si>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</si>
  <si>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</si>
  <si>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</si>
  <si>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</si>
  <si>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</si>
  <si>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</si>
  <si>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</si>
  <si>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</si>
  <si>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</si>
  <si>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</si>
  <si>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</si>
  <si>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</si>
  <si>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</si>
  <si>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</si>
  <si>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</si>
  <si>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</si>
  <si>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</si>
  <si>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</si>
  <si>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</si>
  <si>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</si>
  <si>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</si>
  <si>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</si>
  <si>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</si>
  <si>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</si>
  <si>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</si>
  <si>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</si>
  <si>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</si>
  <si>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</si>
  <si>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</si>
  <si>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</si>
  <si>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</si>
  <si>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</si>
  <si>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</si>
  <si>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</si>
  <si>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</si>
  <si>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</si>
  <si>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</si>
  <si>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</si>
  <si>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</si>
  <si>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</si>
  <si>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</si>
  <si>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</si>
  <si>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</si>
  <si>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</si>
  <si>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</si>
  <si>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</si>
  <si>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</si>
  <si>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</si>
  <si>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</si>
  <si>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</si>
  <si>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</si>
  <si>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</si>
  <si>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</si>
  <si>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</si>
  <si>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</si>
  <si>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</si>
  <si>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</si>
  <si>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</si>
  <si>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</si>
  <si>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</si>
  <si>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</si>
  <si>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</si>
  <si>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</si>
  <si>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</si>
  <si>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</si>
  <si>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</si>
  <si>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</si>
  <si>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</si>
  <si>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</si>
  <si>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</si>
  <si>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</si>
  <si>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</si>
  <si>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</si>
  <si>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</si>
  <si>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</si>
  <si>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</si>
  <si>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</si>
  <si>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</si>
  <si>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</si>
  <si>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</si>
  <si>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</si>
  <si>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</si>
  <si>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</si>
  <si>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</si>
  <si>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</si>
  <si>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</si>
  <si>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</si>
  <si>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</si>
  <si>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</si>
  <si>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</si>
  <si>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</si>
  <si>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</si>
  <si>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</si>
  <si>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</si>
  <si>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</si>
  <si>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</si>
  <si>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</si>
  <si>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</si>
  <si>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</si>
  <si>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</si>
  <si>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</si>
  <si>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</si>
  <si>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</si>
  <si>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</si>
  <si>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</si>
  <si>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</si>
  <si>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</si>
  <si>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</si>
  <si>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</si>
  <si>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</si>
  <si>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</si>
  <si>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</si>
  <si>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</si>
  <si>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</si>
  <si>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</si>
  <si>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</si>
  <si>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</si>
  <si>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</si>
  <si>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</si>
  <si>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</si>
  <si>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</si>
  <si>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</si>
  <si>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</si>
  <si>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</si>
  <si>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</si>
  <si>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</si>
  <si>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</si>
  <si>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</si>
  <si>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</si>
  <si>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</si>
  <si>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</si>
  <si>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</si>
  <si>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</si>
  <si>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</si>
  <si>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</si>
  <si>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</si>
  <si>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</si>
  <si>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</si>
  <si>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</si>
  <si>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</si>
  <si>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</si>
  <si>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</si>
  <si>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</si>
  <si>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</si>
  <si>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</si>
  <si>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</si>
  <si>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</si>
  <si>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</si>
  <si>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</si>
  <si>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</si>
  <si>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</si>
  <si>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</si>
  <si>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</si>
  <si>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</si>
  <si>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</si>
  <si>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</si>
  <si>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</si>
  <si>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</si>
  <si>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</si>
  <si>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</si>
  <si>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</si>
  <si>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</si>
  <si>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</si>
  <si>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</si>
  <si>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</si>
  <si>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</si>
  <si>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</si>
  <si>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</si>
  <si>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</si>
  <si>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</si>
  <si>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</si>
  <si>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</si>
  <si>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</si>
  <si>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</si>
  <si>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</si>
  <si>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</si>
  <si>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</si>
  <si>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</si>
  <si>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</si>
  <si>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</si>
  <si>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</si>
  <si>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</si>
  <si>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</si>
  <si>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</si>
  <si>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</si>
  <si>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</si>
  <si>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</si>
  <si>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</si>
  <si>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</si>
  <si>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</si>
  <si>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</si>
  <si>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</si>
  <si>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</si>
  <si>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</si>
  <si>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</si>
  <si>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</si>
  <si>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</si>
  <si>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</si>
  <si>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</si>
  <si>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</si>
  <si>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</si>
  <si>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</si>
  <si>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</si>
  <si>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</si>
  <si>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</si>
  <si>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</si>
  <si>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</si>
  <si>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</si>
  <si>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</si>
  <si>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</si>
  <si>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</si>
  <si>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</si>
  <si>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</si>
  <si>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</si>
  <si>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</si>
  <si>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</si>
  <si>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</si>
  <si>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</si>
  <si>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</si>
  <si>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</si>
  <si>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</si>
  <si>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</si>
  <si>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</si>
  <si>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</si>
  <si>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</si>
  <si>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</si>
  <si>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</si>
  <si>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</si>
  <si>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</si>
  <si>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</si>
  <si>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</si>
  <si>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</si>
  <si>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</si>
  <si>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</si>
  <si>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</si>
  <si>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</si>
  <si>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</si>
  <si>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</si>
  <si>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</si>
  <si>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</si>
  <si>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</si>
  <si>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</si>
  <si>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</si>
  <si>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</si>
  <si>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</si>
  <si>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</si>
  <si>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</si>
  <si>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</si>
  <si>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</si>
  <si>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</si>
  <si>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</si>
  <si>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</si>
  <si>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</si>
  <si>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</si>
  <si>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</si>
  <si>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</si>
  <si>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</si>
  <si>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</si>
  <si>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</si>
  <si>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</si>
  <si>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</si>
  <si>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</si>
  <si>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</si>
  <si>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</si>
  <si>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</si>
  <si>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</si>
  <si>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</si>
  <si>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</si>
  <si>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</si>
  <si>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</si>
  <si>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</si>
  <si>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</si>
  <si>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</si>
  <si>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</si>
  <si>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</si>
  <si>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</si>
  <si>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</si>
  <si>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</si>
  <si>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</si>
  <si>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</si>
  <si>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</si>
  <si>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</si>
  <si>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</si>
  <si>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</si>
  <si>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</si>
  <si>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</si>
  <si>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</si>
  <si>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</si>
  <si>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</si>
  <si>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</si>
  <si>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</si>
  <si>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</si>
  <si>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</si>
  <si>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</si>
  <si>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</si>
  <si>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</si>
  <si>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</si>
  <si>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</si>
  <si>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</si>
  <si>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</si>
  <si>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</si>
  <si>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</si>
  <si>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</si>
  <si>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</si>
  <si>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</si>
  <si>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</si>
  <si>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</si>
  <si>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</si>
  <si>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</si>
  <si>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</si>
  <si>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</si>
  <si>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</si>
  <si>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</si>
  <si>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</si>
  <si>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</si>
  <si>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</si>
  <si>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</si>
  <si>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</si>
  <si>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</si>
  <si>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</si>
  <si>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</si>
  <si>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</si>
  <si>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</si>
  <si>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</si>
  <si>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</si>
  <si>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</si>
  <si>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</si>
  <si>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</si>
  <si>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</si>
  <si>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</si>
  <si>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</si>
  <si>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</si>
  <si>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</si>
  <si>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</si>
  <si>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</si>
  <si>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</si>
  <si>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</si>
  <si>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</si>
  <si>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</si>
  <si>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</si>
  <si>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</si>
  <si>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</si>
  <si>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</si>
  <si>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</si>
  <si>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</si>
  <si>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</si>
  <si>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</si>
  <si>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</si>
  <si>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</si>
  <si>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</si>
  <si>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</si>
  <si>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</si>
  <si>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</si>
  <si>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</si>
  <si>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</si>
  <si>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</si>
  <si>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</si>
  <si>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</si>
  <si>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</si>
  <si>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</si>
  <si>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</si>
  <si>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</si>
  <si>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</si>
  <si>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</si>
  <si>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</si>
  <si>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</si>
  <si>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</si>
  <si>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</si>
  <si>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</si>
  <si>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</si>
  <si>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</si>
  <si>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</si>
  <si>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</si>
  <si>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</si>
  <si>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</si>
  <si>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</si>
  <si>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</si>
  <si>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</si>
  <si>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</si>
  <si>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</si>
  <si>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</si>
  <si>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</si>
  <si>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</si>
  <si>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</si>
  <si>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</si>
  <si>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</si>
  <si>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</si>
  <si>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</si>
  <si>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</si>
  <si>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</si>
  <si>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</si>
  <si>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</si>
  <si>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</si>
  <si>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</si>
  <si>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</si>
  <si>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</si>
  <si>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</si>
  <si>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</si>
  <si>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</si>
  <si>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</si>
  <si>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</si>
  <si>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</si>
  <si>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</si>
  <si>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</si>
  <si>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</si>
  <si>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</si>
  <si>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</si>
  <si>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</si>
  <si>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</si>
  <si>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</si>
  <si>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</si>
  <si>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</si>
  <si>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</si>
  <si>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</si>
  <si>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</si>
  <si>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</si>
  <si>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</si>
  <si>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</si>
  <si>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</si>
  <si>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</si>
  <si>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</si>
  <si>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</si>
  <si>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</si>
  <si>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</si>
  <si>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</si>
  <si>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</si>
  <si>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</si>
  <si>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</si>
  <si>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</si>
  <si>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</si>
  <si>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</si>
  <si>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</si>
  <si>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</si>
  <si>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</si>
  <si>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</si>
  <si>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</si>
  <si>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</si>
  <si>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</si>
  <si>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</si>
  <si>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</si>
  <si>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</si>
  <si>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</si>
  <si>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</si>
  <si>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</si>
  <si>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</si>
  <si>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</si>
  <si>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</si>
  <si>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</si>
  <si>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</si>
  <si>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</si>
  <si>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</si>
  <si>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</si>
  <si>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</si>
  <si>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</si>
  <si>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</si>
  <si>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</si>
  <si>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</si>
  <si>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</si>
  <si>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</si>
  <si>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</si>
  <si>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</si>
  <si>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</si>
  <si>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</si>
  <si>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</si>
  <si>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</si>
  <si>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</si>
  <si>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</si>
  <si>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</si>
  <si>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</si>
  <si>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</si>
  <si>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</si>
  <si>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</si>
  <si>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</si>
  <si>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</si>
  <si>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</si>
  <si>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</si>
  <si>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</si>
  <si>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</si>
  <si>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</si>
  <si>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</si>
  <si>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</si>
  <si>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</si>
  <si>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</si>
  <si>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</si>
  <si>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</si>
  <si>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</si>
  <si>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</si>
  <si>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</si>
  <si>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</si>
  <si>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</si>
  <si>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</si>
  <si>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</si>
  <si>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</si>
  <si>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</si>
  <si>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</si>
  <si>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</si>
  <si>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</si>
  <si>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</si>
  <si>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</si>
  <si>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</si>
  <si>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</si>
  <si>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</si>
  <si>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</si>
  <si>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</si>
  <si>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</si>
  <si>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</si>
  <si>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</si>
  <si>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</si>
  <si>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</si>
  <si>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</si>
  <si>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</si>
  <si>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</si>
  <si>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</si>
  <si>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</si>
  <si>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</si>
  <si>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</si>
  <si>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</si>
  <si>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</si>
  <si>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</si>
  <si>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</si>
  <si>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</si>
  <si>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</si>
  <si>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</si>
  <si>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</si>
  <si>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</si>
  <si>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</si>
  <si>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</si>
  <si>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</si>
  <si>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</si>
  <si>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</si>
  <si>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</si>
  <si>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</si>
  <si>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</si>
  <si>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</si>
  <si>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</si>
  <si>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</si>
  <si>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</si>
  <si>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</si>
  <si>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</si>
  <si>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</si>
  <si>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</si>
  <si>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</si>
  <si>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</si>
  <si>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</si>
  <si>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</si>
  <si>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</si>
  <si>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</si>
  <si>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</si>
  <si>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</si>
  <si>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</si>
  <si>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</si>
  <si>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</si>
  <si>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</si>
  <si>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</si>
  <si>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</si>
  <si>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</si>
  <si>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</si>
  <si>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</si>
  <si>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</si>
  <si>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</si>
  <si>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</si>
  <si>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</si>
  <si>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</si>
  <si>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</si>
  <si>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</si>
  <si>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</si>
  <si>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</si>
  <si>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</si>
  <si>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</si>
  <si>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</si>
  <si>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</si>
  <si>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</si>
  <si>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</si>
  <si>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</si>
  <si>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</si>
  <si>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</si>
  <si>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</si>
  <si>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</si>
  <si>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</si>
  <si>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</si>
  <si>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</si>
  <si>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</si>
  <si>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</si>
  <si>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</si>
  <si>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</si>
  <si>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</si>
  <si>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</si>
  <si>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</si>
  <si>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</si>
  <si>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</si>
  <si>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</si>
  <si>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</si>
  <si>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</si>
  <si>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</si>
  <si>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</si>
  <si>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</si>
  <si>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</si>
  <si>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</si>
  <si>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</si>
  <si>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</si>
  <si>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</si>
  <si>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</si>
  <si>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</si>
  <si>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</si>
  <si>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</si>
  <si>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</si>
  <si>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</si>
  <si>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</si>
  <si>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</si>
  <si>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</si>
  <si>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</si>
  <si>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</si>
  <si>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</si>
  <si>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</si>
  <si>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</si>
  <si>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</si>
  <si>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</si>
  <si>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</si>
  <si>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</si>
  <si>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</si>
  <si>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</si>
  <si>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</si>
  <si>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</si>
  <si>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</si>
  <si>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</si>
  <si>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</si>
  <si>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</si>
  <si>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</si>
  <si>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</si>
  <si>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</si>
  <si>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</si>
  <si>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</si>
  <si>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</si>
  <si>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</si>
  <si>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</si>
  <si>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</si>
  <si>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</si>
  <si>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</si>
  <si>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</si>
  <si>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</si>
  <si>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</si>
  <si>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</si>
  <si>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</si>
  <si>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</si>
  <si>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</si>
  <si>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</si>
  <si>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</si>
  <si>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</si>
  <si>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</si>
  <si>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</si>
  <si>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</si>
  <si>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</si>
  <si>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</si>
  <si>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</si>
  <si>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</si>
  <si>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</si>
  <si>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</si>
  <si>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</si>
  <si>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</si>
  <si>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</si>
  <si>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</si>
  <si>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</si>
  <si>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</si>
  <si>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</si>
  <si>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</si>
  <si>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</si>
  <si>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</si>
  <si>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</si>
  <si>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</si>
  <si>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</si>
  <si>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</si>
  <si>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</si>
  <si>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</si>
  <si>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</si>
  <si>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</si>
  <si>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</si>
  <si>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</si>
  <si>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</si>
  <si>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</si>
  <si>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</si>
  <si>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</si>
  <si>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</si>
  <si>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</si>
  <si>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</si>
  <si>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</si>
  <si>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</si>
  <si>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</si>
  <si>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</si>
  <si>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</si>
  <si>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</si>
  <si>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</si>
  <si>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</si>
  <si>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</si>
  <si>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</si>
  <si>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</si>
  <si>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</si>
  <si>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</si>
  <si>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</si>
  <si>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</si>
  <si>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</si>
  <si>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</si>
  <si>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</si>
  <si>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</si>
  <si>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</si>
  <si>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</si>
  <si>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</si>
  <si>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</si>
  <si>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</si>
  <si>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</si>
  <si>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</si>
  <si>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</si>
  <si>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</si>
  <si>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</si>
  <si>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</si>
  <si>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</si>
  <si>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</si>
  <si>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</si>
  <si>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</si>
  <si>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</si>
  <si>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</si>
  <si>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</si>
  <si>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</si>
  <si>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</si>
  <si>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</si>
  <si>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</si>
  <si>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</si>
  <si>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</si>
  <si>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</si>
  <si>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</si>
  <si>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</si>
  <si>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</si>
  <si>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</si>
  <si>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</si>
  <si>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</si>
  <si>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</si>
  <si>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</si>
  <si>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</si>
  <si>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</si>
  <si>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</si>
  <si>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</si>
  <si>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</si>
  <si>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</si>
  <si>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</si>
  <si>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</si>
  <si>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</si>
  <si>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</si>
  <si>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</si>
  <si>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</si>
  <si>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</si>
  <si>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</si>
  <si>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</si>
  <si>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</si>
  <si>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</si>
  <si>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</si>
  <si>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</si>
  <si>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</si>
  <si>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</si>
  <si>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</si>
  <si>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</si>
  <si>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</si>
  <si>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</si>
  <si>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</si>
  <si>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</si>
  <si>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</si>
  <si>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</si>
  <si>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</si>
  <si>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</si>
  <si>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</si>
  <si>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</si>
  <si>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</si>
  <si>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</si>
  <si>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</si>
  <si>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</si>
  <si>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</si>
  <si>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</si>
  <si>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</si>
  <si>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</si>
  <si>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</si>
  <si>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</si>
  <si>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</si>
  <si>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</si>
  <si>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</si>
  <si>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</si>
  <si>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</si>
  <si>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</si>
  <si>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</si>
  <si>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</si>
  <si>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</si>
  <si>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</si>
  <si>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</si>
  <si>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</si>
  <si>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</si>
  <si>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</si>
  <si>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</si>
  <si>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</si>
  <si>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</si>
  <si>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</si>
  <si>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</si>
  <si>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</si>
  <si>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</si>
  <si>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</si>
  <si>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</si>
  <si>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</si>
  <si>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</si>
  <si>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</si>
  <si>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</si>
  <si>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</si>
  <si>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</si>
  <si>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</si>
  <si>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</si>
  <si>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</si>
  <si>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</si>
  <si>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</si>
  <si>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</si>
  <si>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</si>
  <si>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</si>
  <si>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</si>
  <si>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</si>
  <si>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</si>
  <si>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</si>
  <si>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</si>
  <si>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</si>
  <si>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</si>
  <si>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</si>
  <si>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</si>
  <si>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</si>
  <si>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</si>
  <si>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</si>
  <si>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</si>
  <si>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</si>
  <si>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</si>
  <si>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</si>
  <si>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</si>
  <si>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ЗА 2023. ГОДИНУ</t>
  </si>
  <si>
    <t>Београд, 2022. година</t>
  </si>
  <si>
    <t>БРОЈ ЗДРАВСТВЕНИХ РАДНИКА И САРАДНИКА У ЗДРАВСТВЕНОЈ УСТАНОВИ НА ПРИМАРНОМ НИВОУ ЗДРАВСТВЕНЕ ЗАШТИТЕ, НА ДАН 1.1.2023. ГОДИНЕ</t>
  </si>
  <si>
    <t>БРОЈ ЗДРАВСТВЕНИХ РАДНИКА У СЛУЖБИ ЗА СТОМАТОЛОШКУ ЗДРАВСТВЕНУ ЗАШТИТУ НА ДАН 1.1.2023. ГОДИНЕ</t>
  </si>
  <si>
    <t>БРОЈ ЗДРАВСТВЕНИХ РАДНИКА У АПОТЕЦИ У СКЛОПУ ЗДРАВСТВЕНЕ УСТАНОВЕ НА ДАН 1.1.2023. ГОДИНЕ</t>
  </si>
  <si>
    <t>БРОЈ НЕМЕДИЦИНСКИХ РАДНИКА НА ДАН 1.1.2023. ГОДИНЕ</t>
  </si>
  <si>
    <t>1.1.2023.</t>
  </si>
  <si>
    <t>УКУПАН КАДАР У ЗДРАВСТВЕНОЈ УСТАНОВИ НА ДАН 1.1.2023. ГОДИНЕ</t>
  </si>
  <si>
    <t>1.1.2023</t>
  </si>
  <si>
    <t>БРОЈ ЗДРАВСТВЕНИХ РАДНИКА У АПОТЕЦИ У СКЛОПУ ЗДРАВСТВЕНЕ УСТАНОВЕ НА ДАН 1.1.2023 ГОДИНЕ</t>
  </si>
  <si>
    <t>УКУПАН КАДАР У ЗДРАВСТВЕНОЈ УСТАНОВИ НА ДАН 1.1.2023.ГОДИНЕ</t>
  </si>
  <si>
    <t>План 2023.</t>
  </si>
  <si>
    <t>Извршење 2022.</t>
  </si>
  <si>
    <t>Извршено у 2022.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</si>
  <si>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</si>
  <si>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</si>
  <si>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</si>
  <si>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</si>
  <si>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</si>
  <si>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</si>
  <si>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</si>
  <si>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</si>
  <si>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</si>
  <si>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</si>
  <si>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</si>
  <si>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Административни радници</t>
  </si>
  <si>
    <t>Спремачице</t>
  </si>
  <si>
    <t>Дом здравља Мионица</t>
  </si>
  <si>
    <t>Извршење 
I - X 2022.</t>
  </si>
  <si>
    <t>Процена</t>
  </si>
  <si>
    <t>Извршење
 установа 2022.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</si>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</sst>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62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charset val="134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33" fillId="4" borderId="0" applyNumberFormat="0" applyBorder="0" applyAlignment="0" applyProtection="0"/>
    <xf numFmtId="0" fontId="33" fillId="23" borderId="0" applyNumberFormat="0" applyBorder="0" applyAlignment="0" applyProtection="0"/>
    <xf numFmtId="0" fontId="11" fillId="0" borderId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56" fillId="0" borderId="0"/>
    <xf numFmtId="0" fontId="33" fillId="11" borderId="0" applyNumberFormat="0" applyBorder="0" applyAlignment="0" applyProtection="0"/>
    <xf numFmtId="0" fontId="33" fillId="22" borderId="0" applyNumberFormat="0" applyBorder="0" applyAlignment="0" applyProtection="0"/>
    <xf numFmtId="0" fontId="33" fillId="4" borderId="0" applyNumberFormat="0" applyBorder="0" applyAlignment="0" applyProtection="0"/>
    <xf numFmtId="0" fontId="56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0" borderId="28" applyNumberFormat="0" applyFill="0" applyAlignment="0" applyProtection="0"/>
    <xf numFmtId="0" fontId="33" fillId="17" borderId="0" applyNumberFormat="0" applyBorder="0" applyAlignment="0" applyProtection="0"/>
    <xf numFmtId="0" fontId="42" fillId="32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21" applyNumberFormat="0" applyFill="0" applyAlignment="0" applyProtection="0"/>
    <xf numFmtId="0" fontId="35" fillId="25" borderId="0" applyNumberFormat="0" applyBorder="0" applyAlignment="0" applyProtection="0"/>
    <xf numFmtId="0" fontId="33" fillId="11" borderId="0" applyNumberFormat="0" applyBorder="0" applyAlignment="0" applyProtection="0"/>
    <xf numFmtId="0" fontId="41" fillId="31" borderId="0" applyNumberForma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24" borderId="0" applyNumberFormat="0" applyBorder="0" applyAlignment="0" applyProtection="0"/>
    <xf numFmtId="0" fontId="33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2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8" borderId="0" applyNumberFormat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5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2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56" fillId="20" borderId="26" applyNumberFormat="0" applyFont="0" applyAlignment="0" applyProtection="0"/>
    <xf numFmtId="0" fontId="33" fillId="2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56" fillId="0" borderId="0"/>
    <xf numFmtId="0" fontId="35" fillId="34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3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26" borderId="0" applyNumberFormat="0" applyBorder="0" applyAlignment="0" applyProtection="0"/>
    <xf numFmtId="0" fontId="32" fillId="0" borderId="0"/>
    <xf numFmtId="0" fontId="33" fillId="31" borderId="0" applyNumberFormat="0" applyBorder="0" applyAlignment="0" applyProtection="0"/>
    <xf numFmtId="0" fontId="35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5" fillId="19" borderId="0" applyNumberFormat="0" applyBorder="0" applyAlignment="0" applyProtection="0"/>
    <xf numFmtId="0" fontId="35" fillId="42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5" fillId="19" borderId="0" applyNumberFormat="0" applyBorder="0" applyAlignment="0" applyProtection="0"/>
    <xf numFmtId="0" fontId="56" fillId="0" borderId="0"/>
    <xf numFmtId="0" fontId="33" fillId="31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16" fillId="35" borderId="0" applyNumberFormat="0" applyBorder="0" applyAlignment="0" applyProtection="0"/>
    <xf numFmtId="0" fontId="37" fillId="23" borderId="27" applyNumberFormat="0" applyAlignment="0" applyProtection="0"/>
    <xf numFmtId="0" fontId="56" fillId="0" borderId="0"/>
    <xf numFmtId="0" fontId="49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0" fontId="39" fillId="0" borderId="0">
      <alignment horizontal="left" vertical="center" indent="1"/>
    </xf>
    <xf numFmtId="0" fontId="24" fillId="4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6" fillId="0" borderId="32" applyNumberFormat="0" applyFill="0" applyAlignment="0" applyProtection="0"/>
    <xf numFmtId="0" fontId="51" fillId="0" borderId="35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3" fillId="5" borderId="29" applyNumberFormat="0" applyAlignment="0" applyProtection="0"/>
    <xf numFmtId="0" fontId="56" fillId="20" borderId="26" applyNumberFormat="0" applyFont="0" applyAlignment="0" applyProtection="0"/>
    <xf numFmtId="0" fontId="56" fillId="20" borderId="26" applyNumberFormat="0" applyFont="0" applyAlignment="0" applyProtection="0"/>
    <xf numFmtId="0" fontId="56" fillId="20" borderId="26" applyNumberFormat="0" applyFont="0" applyAlignment="0" applyProtection="0"/>
    <xf numFmtId="0" fontId="56" fillId="0" borderId="0"/>
    <xf numFmtId="0" fontId="56" fillId="0" borderId="0"/>
    <xf numFmtId="0" fontId="32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56" fillId="0" borderId="0"/>
    <xf numFmtId="0" fontId="11" fillId="0" borderId="0"/>
    <xf numFmtId="0" fontId="32" fillId="0" borderId="0"/>
    <xf numFmtId="0" fontId="32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31" borderId="31" applyNumberFormat="0" applyFont="0" applyAlignment="0" applyProtection="0"/>
    <xf numFmtId="0" fontId="56" fillId="31" borderId="31" applyNumberFormat="0" applyFont="0" applyAlignment="0" applyProtection="0"/>
    <xf numFmtId="0" fontId="56" fillId="31" borderId="31" applyNumberFormat="0" applyFont="0" applyAlignment="0" applyProtection="0"/>
    <xf numFmtId="0" fontId="56" fillId="31" borderId="31" applyNumberFormat="0" applyFont="0" applyAlignment="0" applyProtection="0"/>
    <xf numFmtId="0" fontId="47" fillId="38" borderId="33" applyNumberFormat="0" applyAlignment="0" applyProtection="0"/>
    <xf numFmtId="0" fontId="53" fillId="45" borderId="34">
      <alignment vertical="center"/>
    </xf>
    <xf numFmtId="0" fontId="48" fillId="0" borderId="34">
      <alignment horizontal="left" vertical="center" wrapText="1"/>
      <protection locked="0"/>
    </xf>
    <xf numFmtId="0" fontId="24" fillId="0" borderId="21" applyNumberFormat="0" applyFill="0" applyAlignment="0" applyProtection="0"/>
    <xf numFmtId="0" fontId="44" fillId="0" borderId="30" applyNumberFormat="0" applyFill="0" applyAlignment="0" applyProtection="0"/>
    <xf numFmtId="0" fontId="16" fillId="0" borderId="0" applyNumberFormat="0" applyFill="0" applyBorder="0" applyAlignment="0" applyProtection="0"/>
  </cellStyleXfs>
  <cellXfs count="601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165" fontId="10" fillId="0" borderId="2" xfId="173" applyNumberFormat="1" applyFont="1" applyFill="1" applyBorder="1">
      <alignment vertical="center"/>
    </xf>
    <xf numFmtId="0" fontId="56" fillId="0" borderId="0" xfId="121"/>
    <xf numFmtId="165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5" xfId="141" applyFont="1" applyBorder="1" applyAlignment="1">
      <alignment horizont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0" xfId="141" applyFont="1" applyAlignment="1">
      <alignment vertical="center"/>
    </xf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5" xfId="141" applyFont="1" applyBorder="1" applyAlignment="1">
      <alignment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7" xfId="141" applyFont="1" applyBorder="1" applyAlignment="1">
      <alignment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5" xfId="141" applyFont="1" applyBorder="1" applyAlignment="1">
      <alignment horizontal="center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165" applyFont="1" applyFill="1" applyBorder="1" applyAlignment="1">
      <alignment horizontal="left" vertical="center" wrapText="1"/>
    </xf>
    <xf numFmtId="0" fontId="3" fillId="8" borderId="1" xfId="165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0" fontId="3" fillId="0" borderId="1" xfId="165" applyFont="1" applyBorder="1" applyAlignment="1">
      <alignment horizontal="left" vertical="center" wrapText="1"/>
    </xf>
    <xf numFmtId="49" fontId="2" fillId="7" borderId="1" xfId="165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distributed"/>
    </xf>
    <xf numFmtId="49" fontId="13" fillId="7" borderId="1" xfId="165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165" applyFont="1" applyFill="1" applyBorder="1"/>
    <xf numFmtId="0" fontId="3" fillId="7" borderId="1" xfId="165" applyFont="1" applyFill="1" applyBorder="1" applyAlignment="1">
      <alignment horizontal="left" vertical="center"/>
    </xf>
    <xf numFmtId="49" fontId="3" fillId="6" borderId="3" xfId="0" applyNumberFormat="1" applyFont="1" applyFill="1" applyBorder="1" applyAlignment="1">
      <alignment vertical="distributed"/>
    </xf>
    <xf numFmtId="0" fontId="2" fillId="6" borderId="3" xfId="165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49" fontId="2" fillId="9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2" fillId="9" borderId="1" xfId="0" applyNumberFormat="1" applyFont="1" applyFill="1" applyBorder="1" applyAlignment="1">
      <alignment horizontal="center" vertical="center" wrapText="1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9" borderId="1" xfId="0" applyFont="1" applyFill="1" applyBorder="1"/>
    <xf numFmtId="0" fontId="3" fillId="8" borderId="0" xfId="0" applyFont="1" applyFill="1"/>
    <xf numFmtId="0" fontId="3" fillId="8" borderId="1" xfId="0" applyFont="1" applyFill="1" applyBorder="1" applyAlignment="1">
      <alignment horizontal="center" vertical="top" wrapText="1"/>
    </xf>
    <xf numFmtId="0" fontId="3" fillId="11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/>
    <xf numFmtId="0" fontId="3" fillId="8" borderId="20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3" borderId="1" xfId="21" applyFont="1" applyFill="1" applyBorder="1" applyAlignment="1">
      <alignment horizontal="center" vertical="top" wrapText="1"/>
    </xf>
    <xf numFmtId="49" fontId="3" fillId="13" borderId="1" xfId="21" applyNumberFormat="1" applyFont="1" applyFill="1" applyBorder="1" applyAlignment="1">
      <alignment horizontal="center" vertical="top" wrapText="1"/>
    </xf>
    <xf numFmtId="0" fontId="3" fillId="13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49" fontId="3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2" borderId="1" xfId="7" applyFont="1" applyFill="1" applyBorder="1" applyAlignment="1">
      <alignment horizontal="center" vertical="top" wrapText="1"/>
    </xf>
    <xf numFmtId="49" fontId="3" fillId="12" borderId="1" xfId="7" applyNumberFormat="1" applyFont="1" applyFill="1" applyBorder="1" applyAlignment="1">
      <alignment horizontal="center" vertical="top" wrapText="1"/>
    </xf>
    <xf numFmtId="0" fontId="2" fillId="12" borderId="1" xfId="163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2" borderId="1" xfId="21" applyFont="1" applyFill="1" applyBorder="1" applyAlignment="1">
      <alignment horizontal="center" vertical="top" wrapText="1"/>
    </xf>
    <xf numFmtId="49" fontId="3" fillId="12" borderId="1" xfId="21" applyNumberFormat="1" applyFont="1" applyFill="1" applyBorder="1" applyAlignment="1">
      <alignment horizontal="center" vertical="top" wrapText="1"/>
    </xf>
    <xf numFmtId="0" fontId="3" fillId="13" borderId="0" xfId="21" applyFont="1" applyFill="1" applyBorder="1" applyAlignment="1">
      <alignment horizontal="left" vertical="top" wrapText="1"/>
    </xf>
    <xf numFmtId="0" fontId="3" fillId="14" borderId="1" xfId="16" applyFont="1" applyFill="1" applyBorder="1" applyAlignment="1">
      <alignment horizontal="center" vertical="top" wrapText="1"/>
    </xf>
    <xf numFmtId="49" fontId="3" fillId="14" borderId="1" xfId="16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center" wrapText="1"/>
    </xf>
    <xf numFmtId="0" fontId="18" fillId="0" borderId="0" xfId="0" applyFont="1"/>
    <xf numFmtId="49" fontId="18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9" fillId="9" borderId="1" xfId="128" applyFont="1" applyFill="1" applyBorder="1" applyAlignment="1">
      <alignment horizontal="center" vertical="center"/>
    </xf>
    <xf numFmtId="49" fontId="19" fillId="9" borderId="1" xfId="128" applyNumberFormat="1" applyFont="1" applyFill="1" applyBorder="1" applyAlignment="1">
      <alignment horizontal="center" vertical="center"/>
    </xf>
    <xf numFmtId="0" fontId="2" fillId="9" borderId="1" xfId="128" applyFont="1" applyFill="1" applyBorder="1" applyAlignment="1">
      <alignment horizontal="left" vertical="center" wrapText="1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2" fillId="9" borderId="1" xfId="128" applyFont="1" applyFill="1" applyBorder="1" applyAlignment="1">
      <alignment horizontal="center"/>
    </xf>
    <xf numFmtId="49" fontId="2" fillId="9" borderId="1" xfId="128" applyNumberFormat="1" applyFont="1" applyFill="1" applyBorder="1" applyAlignment="1">
      <alignment horizontal="center"/>
    </xf>
    <xf numFmtId="0" fontId="2" fillId="9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Border="1" applyAlignment="1">
      <alignment horizontal="center" vertical="center"/>
    </xf>
    <xf numFmtId="49" fontId="15" fillId="0" borderId="1" xfId="128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0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3" fillId="9" borderId="1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6" borderId="1" xfId="7" applyFont="1" applyFill="1" applyBorder="1" applyAlignment="1">
      <alignment horizontal="center" vertical="top" wrapText="1"/>
    </xf>
    <xf numFmtId="0" fontId="2" fillId="16" borderId="1" xfId="163" applyFont="1" applyFill="1" applyBorder="1" applyAlignment="1">
      <alignment horizontal="center" vertical="center" wrapText="1"/>
    </xf>
    <xf numFmtId="0" fontId="3" fillId="16" borderId="1" xfId="163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49" fontId="18" fillId="9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9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56" fillId="0" borderId="0" xfId="143"/>
    <xf numFmtId="0" fontId="5" fillId="0" borderId="0" xfId="143" applyFont="1"/>
    <xf numFmtId="0" fontId="22" fillId="0" borderId="17" xfId="143" applyFont="1" applyBorder="1" applyProtection="1">
      <protection locked="0"/>
    </xf>
    <xf numFmtId="0" fontId="22" fillId="0" borderId="0" xfId="143" applyFont="1"/>
    <xf numFmtId="0" fontId="8" fillId="0" borderId="0" xfId="143" applyFont="1"/>
    <xf numFmtId="0" fontId="23" fillId="0" borderId="0" xfId="143" applyFont="1"/>
    <xf numFmtId="0" fontId="24" fillId="0" borderId="21" xfId="18" applyFill="1"/>
    <xf numFmtId="0" fontId="24" fillId="0" borderId="21" xfId="18" applyFill="1" applyAlignment="1">
      <alignment vertical="center" wrapText="1"/>
    </xf>
    <xf numFmtId="0" fontId="24" fillId="0" borderId="21" xfId="18" applyFill="1" applyAlignment="1">
      <alignment horizontal="center" vertical="center" wrapText="1"/>
    </xf>
    <xf numFmtId="0" fontId="24" fillId="2" borderId="21" xfId="18" applyFill="1" applyAlignment="1">
      <alignment vertical="center" wrapText="1"/>
    </xf>
    <xf numFmtId="0" fontId="3" fillId="0" borderId="0" xfId="143" applyFont="1" applyAlignment="1">
      <alignment horizontal="right"/>
    </xf>
    <xf numFmtId="49" fontId="56" fillId="0" borderId="0" xfId="143" applyNumberFormat="1" applyAlignment="1">
      <alignment vertical="top" wrapText="1"/>
    </xf>
    <xf numFmtId="0" fontId="56" fillId="0" borderId="0" xfId="143" applyAlignment="1">
      <alignment vertical="top" wrapText="1"/>
    </xf>
    <xf numFmtId="0" fontId="3" fillId="0" borderId="0" xfId="95" applyFont="1"/>
    <xf numFmtId="0" fontId="25" fillId="0" borderId="0" xfId="166" applyFont="1"/>
    <xf numFmtId="0" fontId="25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25" fillId="0" borderId="0" xfId="166" applyFont="1" applyAlignment="1">
      <alignment vertical="center"/>
    </xf>
    <xf numFmtId="0" fontId="25" fillId="10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Font="1" applyBorder="1" applyAlignment="1" applyProtection="1">
      <alignment horizontal="right"/>
      <protection locked="0"/>
    </xf>
    <xf numFmtId="0" fontId="3" fillId="11" borderId="1" xfId="166" applyFont="1" applyFill="1" applyBorder="1" applyAlignment="1">
      <alignment horizontal="right"/>
    </xf>
    <xf numFmtId="0" fontId="3" fillId="0" borderId="1" xfId="166" applyFont="1" applyBorder="1" applyProtection="1">
      <protection locked="0"/>
    </xf>
    <xf numFmtId="0" fontId="3" fillId="0" borderId="1" xfId="166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26" fillId="0" borderId="1" xfId="166" applyFont="1" applyBorder="1" applyAlignment="1">
      <alignment horizontal="right"/>
    </xf>
    <xf numFmtId="0" fontId="26" fillId="11" borderId="1" xfId="166" applyFont="1" applyFill="1" applyBorder="1" applyAlignment="1">
      <alignment horizontal="right"/>
    </xf>
    <xf numFmtId="0" fontId="3" fillId="0" borderId="0" xfId="114" applyFont="1"/>
    <xf numFmtId="167" fontId="25" fillId="0" borderId="0" xfId="166" applyNumberFormat="1" applyFont="1"/>
    <xf numFmtId="0" fontId="5" fillId="0" borderId="0" xfId="166" applyFont="1"/>
    <xf numFmtId="0" fontId="25" fillId="10" borderId="1" xfId="166" applyFont="1" applyFill="1" applyBorder="1" applyAlignment="1">
      <alignment vertical="center" wrapText="1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2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7" borderId="1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right" wrapText="1"/>
    </xf>
    <xf numFmtId="0" fontId="26" fillId="17" borderId="1" xfId="0" applyFont="1" applyFill="1" applyBorder="1" applyAlignment="1">
      <alignment horizontal="right" wrapText="1"/>
    </xf>
    <xf numFmtId="0" fontId="26" fillId="17" borderId="1" xfId="0" applyFont="1" applyFill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26" fillId="0" borderId="1" xfId="0" applyFont="1" applyBorder="1" applyAlignment="1">
      <alignment horizontal="center" wrapText="1"/>
    </xf>
    <xf numFmtId="0" fontId="3" fillId="10" borderId="1" xfId="143" applyFont="1" applyFill="1" applyBorder="1" applyAlignment="1">
      <alignment horizontal="center" vertical="center" wrapText="1"/>
    </xf>
    <xf numFmtId="0" fontId="6" fillId="10" borderId="1" xfId="143" applyFont="1" applyFill="1" applyBorder="1" applyAlignment="1">
      <alignment horizontal="center" vertical="center" wrapText="1"/>
    </xf>
    <xf numFmtId="0" fontId="27" fillId="0" borderId="1" xfId="143" applyFont="1" applyBorder="1" applyAlignment="1" applyProtection="1">
      <alignment horizontal="center" vertical="center" wrapText="1"/>
      <protection locked="0"/>
    </xf>
    <xf numFmtId="0" fontId="27" fillId="17" borderId="1" xfId="143" applyFont="1" applyFill="1" applyBorder="1" applyAlignment="1">
      <alignment horizontal="center" vertical="center" wrapText="1"/>
    </xf>
    <xf numFmtId="0" fontId="27" fillId="11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top" wrapText="1"/>
    </xf>
    <xf numFmtId="0" fontId="3" fillId="10" borderId="1" xfId="143" applyFont="1" applyFill="1" applyBorder="1" applyAlignment="1">
      <alignment horizontal="center" vertical="center"/>
    </xf>
    <xf numFmtId="0" fontId="2" fillId="10" borderId="1" xfId="143" applyFont="1" applyFill="1" applyBorder="1" applyAlignment="1">
      <alignment horizontal="right"/>
    </xf>
    <xf numFmtId="0" fontId="26" fillId="17" borderId="1" xfId="143" applyFont="1" applyFill="1" applyBorder="1" applyAlignment="1">
      <alignment horizontal="center" vertical="center"/>
    </xf>
    <xf numFmtId="0" fontId="26" fillId="17" borderId="1" xfId="143" applyFont="1" applyFill="1" applyBorder="1" applyAlignment="1">
      <alignment horizontal="center" vertical="center" wrapText="1"/>
    </xf>
    <xf numFmtId="0" fontId="26" fillId="11" borderId="1" xfId="143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27" fillId="0" borderId="1" xfId="143" applyFont="1" applyBorder="1" applyAlignment="1" applyProtection="1">
      <alignment horizontal="center" vertical="center"/>
      <protection locked="0"/>
    </xf>
    <xf numFmtId="0" fontId="27" fillId="11" borderId="1" xfId="143" applyFont="1" applyFill="1" applyBorder="1" applyAlignment="1">
      <alignment horizontal="center" vertical="center"/>
    </xf>
    <xf numFmtId="0" fontId="27" fillId="0" borderId="1" xfId="143" applyFont="1" applyBorder="1" applyAlignment="1">
      <alignment horizontal="center" vertical="center" wrapText="1"/>
    </xf>
    <xf numFmtId="0" fontId="26" fillId="11" borderId="1" xfId="143" applyFont="1" applyFill="1" applyBorder="1" applyAlignment="1">
      <alignment horizontal="center" vertical="center"/>
    </xf>
    <xf numFmtId="0" fontId="25" fillId="0" borderId="0" xfId="0" applyFont="1"/>
    <xf numFmtId="0" fontId="25" fillId="0" borderId="0" xfId="166" applyFont="1" applyAlignment="1">
      <alignment horizontal="left"/>
    </xf>
    <xf numFmtId="0" fontId="25" fillId="10" borderId="1" xfId="166" applyFont="1" applyFill="1" applyBorder="1" applyAlignment="1">
      <alignment horizontal="center" vertical="center"/>
    </xf>
    <xf numFmtId="0" fontId="25" fillId="10" borderId="1" xfId="166" applyFont="1" applyFill="1" applyBorder="1" applyAlignment="1">
      <alignment horizontal="left" vertical="center"/>
    </xf>
    <xf numFmtId="166" fontId="25" fillId="10" borderId="1" xfId="166" applyNumberFormat="1" applyFont="1" applyFill="1" applyBorder="1" applyAlignment="1">
      <alignment horizontal="center" vertical="center"/>
    </xf>
    <xf numFmtId="0" fontId="25" fillId="10" borderId="1" xfId="166" applyFont="1" applyFill="1" applyBorder="1" applyAlignment="1" applyProtection="1">
      <alignment horizontal="left" vertical="center"/>
      <protection locked="0"/>
    </xf>
    <xf numFmtId="0" fontId="25" fillId="10" borderId="1" xfId="166" applyFont="1" applyFill="1" applyBorder="1" applyAlignment="1" applyProtection="1">
      <alignment horizontal="left" vertical="center" wrapText="1"/>
      <protection locked="0"/>
    </xf>
    <xf numFmtId="0" fontId="25" fillId="10" borderId="1" xfId="166" applyFont="1" applyFill="1" applyBorder="1" applyAlignment="1">
      <alignment vertical="center"/>
    </xf>
    <xf numFmtId="0" fontId="26" fillId="17" borderId="1" xfId="166" applyFont="1" applyFill="1" applyBorder="1" applyAlignment="1">
      <alignment horizontal="right"/>
    </xf>
    <xf numFmtId="3" fontId="28" fillId="0" borderId="0" xfId="164" applyNumberFormat="1" applyFont="1" applyAlignment="1">
      <alignment wrapText="1"/>
    </xf>
    <xf numFmtId="3" fontId="28" fillId="0" borderId="0" xfId="164" applyNumberFormat="1" applyFont="1" applyAlignment="1">
      <alignment horizontal="right" wrapText="1"/>
    </xf>
    <xf numFmtId="0" fontId="2" fillId="0" borderId="0" xfId="166" applyFont="1"/>
    <xf numFmtId="0" fontId="3" fillId="17" borderId="1" xfId="166" applyFont="1" applyFill="1" applyBorder="1" applyAlignment="1">
      <alignment horizontal="right"/>
    </xf>
    <xf numFmtId="0" fontId="3" fillId="10" borderId="1" xfId="166" applyFont="1" applyFill="1" applyBorder="1" applyAlignment="1">
      <alignment horizontal="right"/>
    </xf>
    <xf numFmtId="0" fontId="3" fillId="0" borderId="1" xfId="166" applyFont="1" applyBorder="1" applyAlignment="1">
      <alignment horizontal="right"/>
    </xf>
    <xf numFmtId="0" fontId="3" fillId="10" borderId="1" xfId="166" applyFont="1" applyFill="1" applyBorder="1" applyAlignment="1" applyProtection="1">
      <alignment horizontal="right"/>
      <protection locked="0"/>
    </xf>
    <xf numFmtId="3" fontId="25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49" fontId="3" fillId="0" borderId="1" xfId="165" applyNumberFormat="1" applyFont="1" applyBorder="1" applyAlignment="1">
      <alignment horizontal="left" vertical="center" wrapText="1"/>
    </xf>
    <xf numFmtId="49" fontId="13" fillId="0" borderId="1" xfId="165" applyNumberFormat="1" applyFont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57" fillId="8" borderId="36" xfId="0" applyFont="1" applyFill="1" applyBorder="1" applyAlignment="1">
      <alignment vertical="top" wrapText="1"/>
    </xf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/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43" applyFont="1"/>
    <xf numFmtId="0" fontId="26" fillId="0" borderId="0" xfId="143" applyFont="1"/>
    <xf numFmtId="0" fontId="26" fillId="0" borderId="0" xfId="143" applyFont="1" applyAlignment="1">
      <alignment wrapText="1"/>
    </xf>
    <xf numFmtId="0" fontId="27" fillId="0" borderId="0" xfId="143" applyFont="1"/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49" fontId="3" fillId="2" borderId="1" xfId="21" applyNumberFormat="1" applyFont="1" applyFill="1" applyBorder="1" applyAlignment="1">
      <alignment horizontal="center" vertical="top" wrapText="1"/>
    </xf>
    <xf numFmtId="0" fontId="3" fillId="2" borderId="1" xfId="163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2" borderId="36" xfId="0" applyFont="1" applyFill="1" applyBorder="1" applyAlignment="1">
      <alignment horizontal="center"/>
    </xf>
    <xf numFmtId="49" fontId="3" fillId="2" borderId="36" xfId="0" applyNumberFormat="1" applyFont="1" applyFill="1" applyBorder="1"/>
    <xf numFmtId="0" fontId="59" fillId="2" borderId="36" xfId="0" applyFont="1" applyFill="1" applyBorder="1"/>
    <xf numFmtId="0" fontId="3" fillId="2" borderId="36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Border="1"/>
    <xf numFmtId="1" fontId="3" fillId="46" borderId="1" xfId="0" applyNumberFormat="1" applyFont="1" applyFill="1" applyBorder="1"/>
    <xf numFmtId="1" fontId="3" fillId="9" borderId="1" xfId="0" applyNumberFormat="1" applyFont="1" applyFill="1" applyBorder="1"/>
    <xf numFmtId="1" fontId="3" fillId="5" borderId="1" xfId="0" applyNumberFormat="1" applyFont="1" applyFill="1" applyBorder="1"/>
    <xf numFmtId="1" fontId="3" fillId="0" borderId="0" xfId="0" applyNumberFormat="1" applyFont="1"/>
    <xf numFmtId="1" fontId="2" fillId="5" borderId="1" xfId="0" applyNumberFormat="1" applyFont="1" applyFill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" fontId="3" fillId="3" borderId="1" xfId="0" applyNumberFormat="1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center" wrapText="1"/>
    </xf>
    <xf numFmtId="1" fontId="3" fillId="3" borderId="0" xfId="0" applyNumberFormat="1" applyFont="1" applyFill="1"/>
    <xf numFmtId="1" fontId="2" fillId="5" borderId="1" xfId="0" applyNumberFormat="1" applyFont="1" applyFill="1" applyBorder="1" applyAlignment="1">
      <alignment horizontal="right" vertical="center" wrapText="1"/>
    </xf>
    <xf numFmtId="1" fontId="3" fillId="9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3" fillId="9" borderId="1" xfId="0" applyNumberFormat="1" applyFont="1" applyFill="1" applyBorder="1" applyAlignment="1">
      <alignment horizontal="right" vertical="center"/>
    </xf>
    <xf numFmtId="1" fontId="2" fillId="9" borderId="1" xfId="0" applyNumberFormat="1" applyFont="1" applyFill="1" applyBorder="1" applyAlignment="1">
      <alignment horizontal="right" vertical="center" wrapText="1"/>
    </xf>
    <xf numFmtId="1" fontId="3" fillId="8" borderId="1" xfId="0" applyNumberFormat="1" applyFont="1" applyFill="1" applyBorder="1" applyAlignment="1">
      <alignment horizontal="right" vertical="center" wrapText="1"/>
    </xf>
    <xf numFmtId="1" fontId="2" fillId="9" borderId="1" xfId="0" applyNumberFormat="1" applyFont="1" applyFill="1" applyBorder="1" applyAlignment="1">
      <alignment horizontal="right" vertical="center"/>
    </xf>
    <xf numFmtId="1" fontId="3" fillId="8" borderId="1" xfId="0" applyNumberFormat="1" applyFont="1" applyFill="1" applyBorder="1" applyAlignment="1">
      <alignment horizontal="right" vertical="center"/>
    </xf>
    <xf numFmtId="1" fontId="3" fillId="11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1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11" borderId="1" xfId="0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46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/>
    <xf numFmtId="1" fontId="3" fillId="0" borderId="0" xfId="0" applyNumberFormat="1" applyFont="1" applyAlignment="1">
      <alignment horizontal="right"/>
    </xf>
    <xf numFmtId="1" fontId="2" fillId="6" borderId="1" xfId="165" applyNumberFormat="1" applyFont="1" applyFill="1" applyBorder="1" applyAlignment="1">
      <alignment horizontal="center" vertical="center"/>
    </xf>
    <xf numFmtId="1" fontId="3" fillId="7" borderId="1" xfId="165" applyNumberFormat="1" applyFont="1" applyFill="1" applyBorder="1" applyAlignment="1">
      <alignment horizontal="center" vertical="center"/>
    </xf>
    <xf numFmtId="1" fontId="3" fillId="8" borderId="1" xfId="165" applyNumberFormat="1" applyFont="1" applyFill="1" applyBorder="1" applyAlignment="1">
      <alignment horizontal="center" vertical="center"/>
    </xf>
    <xf numFmtId="1" fontId="3" fillId="7" borderId="1" xfId="165" applyNumberFormat="1" applyFont="1" applyFill="1" applyBorder="1" applyAlignment="1">
      <alignment horizontal="center" vertical="center" wrapText="1"/>
    </xf>
    <xf numFmtId="1" fontId="3" fillId="8" borderId="1" xfId="165" applyNumberFormat="1" applyFont="1" applyFill="1" applyBorder="1" applyAlignment="1">
      <alignment horizontal="center" vertical="center" wrapText="1"/>
    </xf>
    <xf numFmtId="1" fontId="2" fillId="8" borderId="1" xfId="165" applyNumberFormat="1" applyFont="1" applyFill="1" applyBorder="1" applyAlignment="1">
      <alignment horizontal="center" vertical="center"/>
    </xf>
    <xf numFmtId="1" fontId="2" fillId="6" borderId="3" xfId="165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vertical="top" wrapText="1"/>
    </xf>
    <xf numFmtId="1" fontId="2" fillId="9" borderId="1" xfId="0" applyNumberFormat="1" applyFont="1" applyFill="1" applyBorder="1"/>
    <xf numFmtId="1" fontId="2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 wrapText="1"/>
    </xf>
    <xf numFmtId="1" fontId="2" fillId="3" borderId="1" xfId="0" applyNumberFormat="1" applyFont="1" applyFill="1" applyBorder="1" applyAlignment="1">
      <alignment vertical="top" wrapText="1"/>
    </xf>
    <xf numFmtId="1" fontId="2" fillId="3" borderId="1" xfId="0" applyNumberFormat="1" applyFont="1" applyFill="1" applyBorder="1"/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2" borderId="0" xfId="95" applyFont="1" applyFill="1" applyAlignment="1">
      <alignment horizontal="left" vertical="top" wrapText="1"/>
    </xf>
    <xf numFmtId="0" fontId="9" fillId="2" borderId="0" xfId="143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95" applyFont="1" applyAlignment="1">
      <alignment horizontal="left" wrapText="1"/>
    </xf>
    <xf numFmtId="0" fontId="6" fillId="10" borderId="1" xfId="166" applyFont="1" applyFill="1" applyBorder="1" applyAlignment="1">
      <alignment horizontal="center" vertical="center"/>
    </xf>
    <xf numFmtId="0" fontId="25" fillId="10" borderId="1" xfId="166" applyFont="1" applyFill="1" applyBorder="1" applyAlignment="1">
      <alignment horizontal="center" vertical="center" wrapText="1"/>
    </xf>
    <xf numFmtId="0" fontId="6" fillId="10" borderId="22" xfId="166" applyFont="1" applyFill="1" applyBorder="1" applyAlignment="1">
      <alignment horizontal="center" vertical="center" wrapText="1"/>
    </xf>
    <xf numFmtId="0" fontId="6" fillId="10" borderId="24" xfId="166" applyFont="1" applyFill="1" applyBorder="1" applyAlignment="1">
      <alignment horizontal="center" vertical="center" wrapText="1"/>
    </xf>
    <xf numFmtId="0" fontId="6" fillId="10" borderId="25" xfId="166" applyFont="1" applyFill="1" applyBorder="1" applyAlignment="1">
      <alignment horizontal="center" vertical="center" wrapText="1"/>
    </xf>
    <xf numFmtId="0" fontId="6" fillId="10" borderId="23" xfId="166" applyFont="1" applyFill="1" applyBorder="1" applyAlignment="1">
      <alignment horizontal="center" vertical="center" wrapText="1"/>
    </xf>
    <xf numFmtId="0" fontId="6" fillId="10" borderId="17" xfId="166" applyFont="1" applyFill="1" applyBorder="1" applyAlignment="1">
      <alignment horizontal="center" vertical="center" wrapText="1"/>
    </xf>
    <xf numFmtId="0" fontId="6" fillId="10" borderId="15" xfId="166" applyFont="1" applyFill="1" applyBorder="1" applyAlignment="1">
      <alignment horizontal="center" vertical="center" wrapText="1"/>
    </xf>
    <xf numFmtId="0" fontId="25" fillId="10" borderId="1" xfId="166" applyFont="1" applyFill="1" applyBorder="1" applyAlignment="1">
      <alignment horizontal="left" vertical="center"/>
    </xf>
    <xf numFmtId="0" fontId="25" fillId="10" borderId="1" xfId="166" applyFont="1" applyFill="1" applyBorder="1" applyAlignment="1">
      <alignment horizontal="left" vertical="center" wrapText="1"/>
    </xf>
    <xf numFmtId="0" fontId="25" fillId="10" borderId="1" xfId="166" applyFont="1" applyFill="1" applyBorder="1" applyAlignment="1">
      <alignment vertical="center" wrapText="1"/>
    </xf>
    <xf numFmtId="0" fontId="26" fillId="0" borderId="1" xfId="166" applyFont="1" applyBorder="1" applyAlignment="1">
      <alignment horizontal="left" vertical="center" wrapText="1"/>
    </xf>
    <xf numFmtId="0" fontId="25" fillId="10" borderId="1" xfId="166" applyFont="1" applyFill="1" applyBorder="1" applyAlignment="1">
      <alignment horizontal="center" vertical="center"/>
    </xf>
    <xf numFmtId="0" fontId="25" fillId="10" borderId="1" xfId="166" applyFont="1" applyFill="1" applyBorder="1" applyAlignment="1">
      <alignment horizontal="center" vertical="center" textRotation="90" wrapText="1"/>
    </xf>
    <xf numFmtId="0" fontId="6" fillId="10" borderId="1" xfId="166" applyFont="1" applyFill="1" applyBorder="1" applyAlignment="1">
      <alignment horizontal="center" vertical="center" wrapText="1"/>
    </xf>
    <xf numFmtId="0" fontId="25" fillId="10" borderId="1" xfId="166" applyFont="1" applyFill="1" applyBorder="1" applyAlignment="1" applyProtection="1">
      <alignment horizontal="center" vertical="center" wrapText="1"/>
      <protection locked="0"/>
    </xf>
    <xf numFmtId="0" fontId="25" fillId="10" borderId="1" xfId="166" applyFont="1" applyFill="1" applyBorder="1" applyAlignment="1" applyProtection="1">
      <alignment horizontal="left" vertical="center"/>
      <protection locked="0"/>
    </xf>
    <xf numFmtId="0" fontId="6" fillId="10" borderId="1" xfId="143" applyFont="1" applyFill="1" applyBorder="1" applyAlignment="1">
      <alignment horizontal="center" vertical="center"/>
    </xf>
    <xf numFmtId="0" fontId="6" fillId="10" borderId="1" xfId="143" applyFont="1" applyFill="1" applyBorder="1" applyAlignment="1">
      <alignment horizontal="center" vertical="center" wrapText="1"/>
    </xf>
    <xf numFmtId="0" fontId="3" fillId="10" borderId="1" xfId="14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26" fillId="0" borderId="0" xfId="166" applyFont="1" applyAlignment="1">
      <alignment horizontal="center"/>
    </xf>
    <xf numFmtId="0" fontId="3" fillId="10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Border="1" applyAlignment="1">
      <alignment horizontal="center" vertical="center" wrapText="1"/>
    </xf>
    <xf numFmtId="0" fontId="0" fillId="0" borderId="8" xfId="141" applyFont="1" applyBorder="1" applyAlignment="1">
      <alignment horizontal="center" vertical="center" wrapText="1"/>
    </xf>
    <xf numFmtId="0" fontId="0" fillId="0" borderId="9" xfId="141" applyFont="1" applyBorder="1" applyAlignment="1">
      <alignment horizontal="center" vertical="center" wrapText="1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1" fontId="20" fillId="0" borderId="0" xfId="0" applyNumberFormat="1" applyFont="1"/>
    <xf numFmtId="0" fontId="20" fillId="0" borderId="0" xfId="0" applyFont="1"/>
    <xf numFmtId="1" fontId="3" fillId="11" borderId="1" xfId="0" applyNumberFormat="1" applyFont="1" applyFill="1" applyBorder="1"/>
    <xf numFmtId="0" fontId="3" fillId="0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right"/>
    </xf>
    <xf numFmtId="0" fontId="60" fillId="0" borderId="0" xfId="0" applyFont="1"/>
    <xf numFmtId="1" fontId="60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61" fillId="0" borderId="0" xfId="0" applyFont="1"/>
    <xf numFmtId="49" fontId="61" fillId="0" borderId="0" xfId="0" applyNumberFormat="1" applyFont="1"/>
    <xf numFmtId="0" fontId="3" fillId="0" borderId="0" xfId="0" applyFont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0" fontId="19" fillId="0" borderId="0" xfId="0" applyFont="1"/>
    <xf numFmtId="0" fontId="3" fillId="9" borderId="1" xfId="0" applyFont="1" applyFill="1" applyBorder="1" applyAlignment="1">
      <alignment vertical="center"/>
    </xf>
    <xf numFmtId="1" fontId="3" fillId="9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21" applyFont="1" applyFill="1" applyBorder="1" applyAlignment="1">
      <alignment horizontal="center" vertical="top" wrapText="1"/>
    </xf>
    <xf numFmtId="0" fontId="3" fillId="2" borderId="1" xfId="21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right" vertical="center" wrapText="1"/>
    </xf>
    <xf numFmtId="1" fontId="3" fillId="12" borderId="1" xfId="0" applyNumberFormat="1" applyFont="1" applyFill="1" applyBorder="1" applyAlignment="1">
      <alignment horizontal="right" vertical="center" wrapText="1"/>
    </xf>
    <xf numFmtId="1" fontId="3" fillId="12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 vertical="center"/>
    </xf>
    <xf numFmtId="1" fontId="3" fillId="10" borderId="1" xfId="0" applyNumberFormat="1" applyFont="1" applyFill="1" applyBorder="1" applyAlignment="1">
      <alignment horizontal="right" vertical="center"/>
    </xf>
    <xf numFmtId="49" fontId="2" fillId="0" borderId="0" xfId="165" applyNumberFormat="1" applyFont="1" applyAlignment="1">
      <alignment horizontal="left"/>
    </xf>
    <xf numFmtId="49" fontId="2" fillId="6" borderId="1" xfId="165" applyNumberFormat="1" applyFont="1" applyFill="1" applyBorder="1" applyAlignment="1">
      <alignment horizontal="center" vertical="center"/>
    </xf>
    <xf numFmtId="0" fontId="2" fillId="6" borderId="1" xfId="165" applyFont="1" applyFill="1" applyBorder="1" applyAlignment="1">
      <alignment horizontal="center" vertical="center"/>
    </xf>
    <xf numFmtId="49" fontId="3" fillId="7" borderId="1" xfId="165" applyNumberFormat="1" applyFont="1" applyFill="1" applyBorder="1" applyAlignment="1">
      <alignment horizontal="center" vertical="center" wrapText="1"/>
    </xf>
    <xf numFmtId="0" fontId="2" fillId="7" borderId="1" xfId="165" applyFont="1" applyFill="1" applyBorder="1" applyAlignment="1">
      <alignment horizontal="center" vertical="center" wrapText="1"/>
    </xf>
    <xf numFmtId="49" fontId="3" fillId="8" borderId="1" xfId="165" applyNumberFormat="1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top"/>
    </xf>
    <xf numFmtId="0" fontId="3" fillId="8" borderId="36" xfId="0" applyFont="1" applyFill="1" applyBorder="1" applyAlignment="1">
      <alignment horizontal="left" vertical="top" wrapText="1"/>
    </xf>
    <xf numFmtId="0" fontId="3" fillId="8" borderId="36" xfId="0" applyFont="1" applyFill="1" applyBorder="1" applyAlignment="1">
      <alignment vertical="top" wrapText="1"/>
    </xf>
    <xf numFmtId="0" fontId="3" fillId="8" borderId="36" xfId="0" applyFont="1" applyFill="1" applyBorder="1" applyAlignment="1">
      <alignment vertical="top"/>
    </xf>
    <xf numFmtId="1" fontId="3" fillId="0" borderId="0" xfId="0" applyNumberFormat="1" applyFont="1" applyAlignment="1">
      <alignment horizontal="center"/>
    </xf>
    <xf numFmtId="0" fontId="3" fillId="8" borderId="1" xfId="165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distributed"/>
    </xf>
    <xf numFmtId="0" fontId="3" fillId="8" borderId="1" xfId="0" applyFont="1" applyFill="1" applyBorder="1" applyAlignment="1">
      <alignment horizontal="center" vertical="distributed"/>
    </xf>
    <xf numFmtId="1" fontId="3" fillId="7" borderId="1" xfId="0" applyNumberFormat="1" applyFont="1" applyFill="1" applyBorder="1" applyAlignment="1">
      <alignment horizontal="center" vertical="distributed"/>
    </xf>
    <xf numFmtId="1" fontId="3" fillId="7" borderId="1" xfId="167" applyNumberFormat="1" applyFont="1" applyFill="1" applyBorder="1" applyAlignment="1">
      <alignment horizontal="center" wrapText="1"/>
    </xf>
    <xf numFmtId="1" fontId="3" fillId="7" borderId="1" xfId="165" applyNumberFormat="1" applyFont="1" applyFill="1" applyBorder="1" applyAlignment="1">
      <alignment horizontal="center"/>
    </xf>
    <xf numFmtId="1" fontId="14" fillId="8" borderId="1" xfId="0" applyNumberFormat="1" applyFont="1" applyFill="1" applyBorder="1" applyAlignment="1">
      <alignment horizontal="center" vertical="distributed"/>
    </xf>
    <xf numFmtId="1" fontId="3" fillId="8" borderId="36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78">
    <cellStyle name="20% - Accent1 2" xfId="29" xr:uid="{00000000-0005-0000-0000-000000000000}"/>
    <cellStyle name="20% - Accent1 2 2" xfId="10" xr:uid="{00000000-0005-0000-0000-000001000000}"/>
    <cellStyle name="20% - Accent1 3" xfId="30" xr:uid="{00000000-0005-0000-0000-000002000000}"/>
    <cellStyle name="20% - Accent1 3 2" xfId="31" xr:uid="{00000000-0005-0000-0000-000003000000}"/>
    <cellStyle name="20% - Accent1 4" xfId="1" xr:uid="{00000000-0005-0000-0000-000004000000}"/>
    <cellStyle name="20% - Accent1 4 2" xfId="33" xr:uid="{00000000-0005-0000-0000-000005000000}"/>
    <cellStyle name="20% - Accent2 2" xfId="34" xr:uid="{00000000-0005-0000-0000-000006000000}"/>
    <cellStyle name="20% - Accent2 2 2" xfId="35" xr:uid="{00000000-0005-0000-0000-000007000000}"/>
    <cellStyle name="20% - Accent2 3" xfId="22" xr:uid="{00000000-0005-0000-0000-000008000000}"/>
    <cellStyle name="20% - Accent2 3 2" xfId="37" xr:uid="{00000000-0005-0000-0000-000009000000}"/>
    <cellStyle name="20% - Accent2 4" xfId="24" xr:uid="{00000000-0005-0000-0000-00000A000000}"/>
    <cellStyle name="20% - Accent2 4 2" xfId="6" xr:uid="{00000000-0005-0000-0000-00000B000000}"/>
    <cellStyle name="20% - Accent3 2" xfId="12" xr:uid="{00000000-0005-0000-0000-00000C000000}"/>
    <cellStyle name="20% - Accent3 2 2" xfId="15" xr:uid="{00000000-0005-0000-0000-00000D000000}"/>
    <cellStyle name="20% - Accent3 3" xfId="13" xr:uid="{00000000-0005-0000-0000-00000E000000}"/>
    <cellStyle name="20% - Accent3 3 2" xfId="39" xr:uid="{00000000-0005-0000-0000-00000F000000}"/>
    <cellStyle name="20% - Accent3 4" xfId="40" xr:uid="{00000000-0005-0000-0000-000010000000}"/>
    <cellStyle name="20% - Accent3 4 2" xfId="41" xr:uid="{00000000-0005-0000-0000-000011000000}"/>
    <cellStyle name="20% - Accent4 2" xfId="42" xr:uid="{00000000-0005-0000-0000-000012000000}"/>
    <cellStyle name="20% - Accent4 2 2" xfId="43" xr:uid="{00000000-0005-0000-0000-000013000000}"/>
    <cellStyle name="20% - Accent4 3" xfId="44" xr:uid="{00000000-0005-0000-0000-000014000000}"/>
    <cellStyle name="20% - Accent4 3 2" xfId="45" xr:uid="{00000000-0005-0000-0000-000015000000}"/>
    <cellStyle name="20% - Accent4 4" xfId="46" xr:uid="{00000000-0005-0000-0000-000016000000}"/>
    <cellStyle name="20% - Accent4 4 2" xfId="47" xr:uid="{00000000-0005-0000-0000-000017000000}"/>
    <cellStyle name="20% - Accent5 2" xfId="48" xr:uid="{00000000-0005-0000-0000-000018000000}"/>
    <cellStyle name="20% - Accent5 2 2" xfId="49" xr:uid="{00000000-0005-0000-0000-000019000000}"/>
    <cellStyle name="20% - Accent5 3" xfId="50" xr:uid="{00000000-0005-0000-0000-00001A000000}"/>
    <cellStyle name="20% - Accent5 3 2" xfId="25" xr:uid="{00000000-0005-0000-0000-00001B000000}"/>
    <cellStyle name="20% - Accent5 4" xfId="52" xr:uid="{00000000-0005-0000-0000-00001C000000}"/>
    <cellStyle name="20% - Accent5 4 2" xfId="53" xr:uid="{00000000-0005-0000-0000-00001D000000}"/>
    <cellStyle name="20% - Accent6 2" xfId="54" xr:uid="{00000000-0005-0000-0000-00001E000000}"/>
    <cellStyle name="20% - Accent6 2 2" xfId="55" xr:uid="{00000000-0005-0000-0000-00001F000000}"/>
    <cellStyle name="20% - Accent6 3" xfId="20" xr:uid="{00000000-0005-0000-0000-000020000000}"/>
    <cellStyle name="20% - Accent6 3 2" xfId="57" xr:uid="{00000000-0005-0000-0000-000021000000}"/>
    <cellStyle name="20% - Accent6 4" xfId="58" xr:uid="{00000000-0005-0000-0000-000022000000}"/>
    <cellStyle name="20% - Accent6 4 2" xfId="8" xr:uid="{00000000-0005-0000-0000-000023000000}"/>
    <cellStyle name="40% - Accent1 2" xfId="59" xr:uid="{00000000-0005-0000-0000-000024000000}"/>
    <cellStyle name="40% - Accent1 2 2" xfId="60" xr:uid="{00000000-0005-0000-0000-000025000000}"/>
    <cellStyle name="40% - Accent1 3" xfId="61" xr:uid="{00000000-0005-0000-0000-000026000000}"/>
    <cellStyle name="40% - Accent1 3 2" xfId="62" xr:uid="{00000000-0005-0000-0000-000027000000}"/>
    <cellStyle name="40% - Accent1 4" xfId="36" xr:uid="{00000000-0005-0000-0000-000028000000}"/>
    <cellStyle name="40% - Accent1 4 2" xfId="63" xr:uid="{00000000-0005-0000-0000-000029000000}"/>
    <cellStyle name="40% - Accent2 2" xfId="64" xr:uid="{00000000-0005-0000-0000-00002A000000}"/>
    <cellStyle name="40% - Accent2 2 2" xfId="65" xr:uid="{00000000-0005-0000-0000-00002B000000}"/>
    <cellStyle name="40% - Accent2 3" xfId="66" xr:uid="{00000000-0005-0000-0000-00002C000000}"/>
    <cellStyle name="40% - Accent2 3 2" xfId="67" xr:uid="{00000000-0005-0000-0000-00002D000000}"/>
    <cellStyle name="40% - Accent2 4" xfId="5" xr:uid="{00000000-0005-0000-0000-00002E000000}"/>
    <cellStyle name="40% - Accent2 4 2" xfId="68" xr:uid="{00000000-0005-0000-0000-00002F000000}"/>
    <cellStyle name="40% - Accent3 2" xfId="69" xr:uid="{00000000-0005-0000-0000-000030000000}"/>
    <cellStyle name="40% - Accent3 2 2" xfId="71" xr:uid="{00000000-0005-0000-0000-000031000000}"/>
    <cellStyle name="40% - Accent3 3" xfId="72" xr:uid="{00000000-0005-0000-0000-000032000000}"/>
    <cellStyle name="40% - Accent3 3 2" xfId="73" xr:uid="{00000000-0005-0000-0000-000033000000}"/>
    <cellStyle name="40% - Accent3 4" xfId="74" xr:uid="{00000000-0005-0000-0000-000034000000}"/>
    <cellStyle name="40% - Accent3 4 2" xfId="75" xr:uid="{00000000-0005-0000-0000-000035000000}"/>
    <cellStyle name="40% - Accent4 2" xfId="76" xr:uid="{00000000-0005-0000-0000-000036000000}"/>
    <cellStyle name="40% - Accent4 2 2" xfId="78" xr:uid="{00000000-0005-0000-0000-000037000000}"/>
    <cellStyle name="40% - Accent4 3" xfId="79" xr:uid="{00000000-0005-0000-0000-000038000000}"/>
    <cellStyle name="40% - Accent4 3 2" xfId="81" xr:uid="{00000000-0005-0000-0000-000039000000}"/>
    <cellStyle name="40% - Accent4 4" xfId="77" xr:uid="{00000000-0005-0000-0000-00003A000000}"/>
    <cellStyle name="40% - Accent4 4 2" xfId="83" xr:uid="{00000000-0005-0000-0000-00003B000000}"/>
    <cellStyle name="40% - Accent5 2" xfId="84" xr:uid="{00000000-0005-0000-0000-00003C000000}"/>
    <cellStyle name="40% - Accent5 2 2" xfId="85" xr:uid="{00000000-0005-0000-0000-00003D000000}"/>
    <cellStyle name="40% - Accent5 3" xfId="86" xr:uid="{00000000-0005-0000-0000-00003E000000}"/>
    <cellStyle name="40% - Accent5 3 2" xfId="88" xr:uid="{00000000-0005-0000-0000-00003F000000}"/>
    <cellStyle name="40% - Accent5 4" xfId="80" xr:uid="{00000000-0005-0000-0000-000040000000}"/>
    <cellStyle name="40% - Accent5 4 2" xfId="2" xr:uid="{00000000-0005-0000-0000-000041000000}"/>
    <cellStyle name="40% - Accent6 2" xfId="89" xr:uid="{00000000-0005-0000-0000-000042000000}"/>
    <cellStyle name="40% - Accent6 2 2" xfId="90" xr:uid="{00000000-0005-0000-0000-000043000000}"/>
    <cellStyle name="40% - Accent6 3" xfId="91" xr:uid="{00000000-0005-0000-0000-000044000000}"/>
    <cellStyle name="40% - Accent6 3 2" xfId="23" xr:uid="{00000000-0005-0000-0000-000045000000}"/>
    <cellStyle name="40% - Accent6 4" xfId="82" xr:uid="{00000000-0005-0000-0000-000046000000}"/>
    <cellStyle name="40% - Accent6 4 2" xfId="92" xr:uid="{00000000-0005-0000-0000-000047000000}"/>
    <cellStyle name="60% - Accent1 2" xfId="93" xr:uid="{00000000-0005-0000-0000-000048000000}"/>
    <cellStyle name="60% - Accent2 2" xfId="94" xr:uid="{00000000-0005-0000-0000-000049000000}"/>
    <cellStyle name="60% - Accent3 2" xfId="19" xr:uid="{00000000-0005-0000-0000-00004A000000}"/>
    <cellStyle name="60% - Accent4 2" xfId="96" xr:uid="{00000000-0005-0000-0000-00004B000000}"/>
    <cellStyle name="60% - Accent5 2" xfId="97" xr:uid="{00000000-0005-0000-0000-00004C000000}"/>
    <cellStyle name="60% - Accent6 2" xfId="98" xr:uid="{00000000-0005-0000-0000-00004D000000}"/>
    <cellStyle name="Accent1 - 20%" xfId="17" xr:uid="{00000000-0005-0000-0000-00004E000000}"/>
    <cellStyle name="Accent1 - 40%" xfId="99" xr:uid="{00000000-0005-0000-0000-00004F000000}"/>
    <cellStyle name="Accent1 - 60%" xfId="100" xr:uid="{00000000-0005-0000-0000-000050000000}"/>
    <cellStyle name="Accent1 2" xfId="101" xr:uid="{00000000-0005-0000-0000-000051000000}"/>
    <cellStyle name="Accent2 - 20%" xfId="103" xr:uid="{00000000-0005-0000-0000-000052000000}"/>
    <cellStyle name="Accent2 - 40%" xfId="4" xr:uid="{00000000-0005-0000-0000-000053000000}"/>
    <cellStyle name="Accent2 - 60%" xfId="104" xr:uid="{00000000-0005-0000-0000-000054000000}"/>
    <cellStyle name="Accent2 2" xfId="105" xr:uid="{00000000-0005-0000-0000-000055000000}"/>
    <cellStyle name="Accent3 - 20%" xfId="107" xr:uid="{00000000-0005-0000-0000-000056000000}"/>
    <cellStyle name="Accent3 - 40%" xfId="108" xr:uid="{00000000-0005-0000-0000-000057000000}"/>
    <cellStyle name="Accent3 - 60%" xfId="109" xr:uid="{00000000-0005-0000-0000-000058000000}"/>
    <cellStyle name="Accent3 2" xfId="110" xr:uid="{00000000-0005-0000-0000-000059000000}"/>
    <cellStyle name="Accent4 - 20%" xfId="111" xr:uid="{00000000-0005-0000-0000-00005A000000}"/>
    <cellStyle name="Accent4 - 40%" xfId="112" xr:uid="{00000000-0005-0000-0000-00005B000000}"/>
    <cellStyle name="Accent4 - 60%" xfId="113" xr:uid="{00000000-0005-0000-0000-00005C000000}"/>
    <cellStyle name="Accent4 2" xfId="27" xr:uid="{00000000-0005-0000-0000-00005D000000}"/>
    <cellStyle name="Accent5 - 20%" xfId="9" xr:uid="{00000000-0005-0000-0000-00005E000000}"/>
    <cellStyle name="Accent5 - 40%" xfId="32" xr:uid="{00000000-0005-0000-0000-00005F000000}"/>
    <cellStyle name="Accent5 - 60%" xfId="70" xr:uid="{00000000-0005-0000-0000-000060000000}"/>
    <cellStyle name="Accent5 2" xfId="106" xr:uid="{00000000-0005-0000-0000-000061000000}"/>
    <cellStyle name="Accent6 - 20%" xfId="115" xr:uid="{00000000-0005-0000-0000-000062000000}"/>
    <cellStyle name="Accent6 - 40%" xfId="116" xr:uid="{00000000-0005-0000-0000-000063000000}"/>
    <cellStyle name="Accent6 - 60%" xfId="117" xr:uid="{00000000-0005-0000-0000-000064000000}"/>
    <cellStyle name="Accent6 2" xfId="118" xr:uid="{00000000-0005-0000-0000-000065000000}"/>
    <cellStyle name="Bad 2" xfId="119" xr:uid="{00000000-0005-0000-0000-000066000000}"/>
    <cellStyle name="Calculation 2" xfId="120" xr:uid="{00000000-0005-0000-0000-000067000000}"/>
    <cellStyle name="Check Cell 2" xfId="122" xr:uid="{00000000-0005-0000-0000-000068000000}"/>
    <cellStyle name="Comma 2" xfId="123" xr:uid="{00000000-0005-0000-0000-000069000000}"/>
    <cellStyle name="ContentsHyperlink" xfId="124" xr:uid="{00000000-0005-0000-0000-00006A000000}"/>
    <cellStyle name="Dobro" xfId="16" builtinId="26"/>
    <cellStyle name="Emphasis 1" xfId="125" xr:uid="{00000000-0005-0000-0000-00006B000000}"/>
    <cellStyle name="Emphasis 2" xfId="126" xr:uid="{00000000-0005-0000-0000-00006C000000}"/>
    <cellStyle name="Emphasis 3" xfId="127" xr:uid="{00000000-0005-0000-0000-00006D000000}"/>
    <cellStyle name="Explanatory Text 2" xfId="129" xr:uid="{00000000-0005-0000-0000-00006E000000}"/>
    <cellStyle name="Good 2" xfId="130" xr:uid="{00000000-0005-0000-0000-000070000000}"/>
    <cellStyle name="Heading 1 2" xfId="131" xr:uid="{00000000-0005-0000-0000-000071000000}"/>
    <cellStyle name="Heading 2 2" xfId="132" xr:uid="{00000000-0005-0000-0000-000072000000}"/>
    <cellStyle name="Heading 3 2" xfId="14" xr:uid="{00000000-0005-0000-0000-000073000000}"/>
    <cellStyle name="Heading 4 2" xfId="38" xr:uid="{00000000-0005-0000-0000-000074000000}"/>
    <cellStyle name="Hyperlink 2" xfId="133" xr:uid="{00000000-0005-0000-0000-000075000000}"/>
    <cellStyle name="Input 2" xfId="134" xr:uid="{00000000-0005-0000-0000-000076000000}"/>
    <cellStyle name="Linked Cell 2" xfId="135" xr:uid="{00000000-0005-0000-0000-000077000000}"/>
    <cellStyle name="Linked Cell 2 2" xfId="136" xr:uid="{00000000-0005-0000-0000-000078000000}"/>
    <cellStyle name="Linked Cell 2 3" xfId="137" xr:uid="{00000000-0005-0000-0000-000079000000}"/>
    <cellStyle name="Linked Cell 3" xfId="87" xr:uid="{00000000-0005-0000-0000-00007A000000}"/>
    <cellStyle name="Neutral 2" xfId="56" xr:uid="{00000000-0005-0000-0000-00007C000000}"/>
    <cellStyle name="Neutralno" xfId="21" builtinId="28"/>
    <cellStyle name="Normal 10" xfId="138" xr:uid="{00000000-0005-0000-0000-00007E000000}"/>
    <cellStyle name="Normal 11" xfId="139" xr:uid="{00000000-0005-0000-0000-00007F000000}"/>
    <cellStyle name="Normal 12" xfId="121" xr:uid="{00000000-0005-0000-0000-000080000000}"/>
    <cellStyle name="Normal 13" xfId="140" xr:uid="{00000000-0005-0000-0000-000081000000}"/>
    <cellStyle name="Normal 14" xfId="141" xr:uid="{00000000-0005-0000-0000-000082000000}"/>
    <cellStyle name="Normal 15" xfId="142" xr:uid="{00000000-0005-0000-0000-000083000000}"/>
    <cellStyle name="Normal 2" xfId="143" xr:uid="{00000000-0005-0000-0000-000084000000}"/>
    <cellStyle name="Normal 2 2" xfId="144" xr:uid="{00000000-0005-0000-0000-000085000000}"/>
    <cellStyle name="Normal 2 2 2" xfId="145" xr:uid="{00000000-0005-0000-0000-000086000000}"/>
    <cellStyle name="Normal 2 2 3" xfId="146" xr:uid="{00000000-0005-0000-0000-000087000000}"/>
    <cellStyle name="Normal 2 3" xfId="147" xr:uid="{00000000-0005-0000-0000-000088000000}"/>
    <cellStyle name="Normal 2 4" xfId="148" xr:uid="{00000000-0005-0000-0000-000089000000}"/>
    <cellStyle name="Normal 3" xfId="149" xr:uid="{00000000-0005-0000-0000-00008A000000}"/>
    <cellStyle name="Normal 3 2" xfId="150" xr:uid="{00000000-0005-0000-0000-00008B000000}"/>
    <cellStyle name="Normal 3 2 2" xfId="151" xr:uid="{00000000-0005-0000-0000-00008C000000}"/>
    <cellStyle name="Normal 3 2 3" xfId="152" xr:uid="{00000000-0005-0000-0000-00008D000000}"/>
    <cellStyle name="Normal 3 3" xfId="153" xr:uid="{00000000-0005-0000-0000-00008E000000}"/>
    <cellStyle name="Normal 3 4" xfId="154" xr:uid="{00000000-0005-0000-0000-00008F000000}"/>
    <cellStyle name="Normal 3 5" xfId="28" xr:uid="{00000000-0005-0000-0000-000090000000}"/>
    <cellStyle name="Normal 4" xfId="155" xr:uid="{00000000-0005-0000-0000-000091000000}"/>
    <cellStyle name="Normal 4 2" xfId="156" xr:uid="{00000000-0005-0000-0000-000092000000}"/>
    <cellStyle name="Normal 4 3" xfId="157" xr:uid="{00000000-0005-0000-0000-000093000000}"/>
    <cellStyle name="Normal 5" xfId="158" xr:uid="{00000000-0005-0000-0000-000094000000}"/>
    <cellStyle name="Normal 5 2" xfId="102" xr:uid="{00000000-0005-0000-0000-000095000000}"/>
    <cellStyle name="Normal 6" xfId="159" xr:uid="{00000000-0005-0000-0000-000096000000}"/>
    <cellStyle name="Normal 7" xfId="160" xr:uid="{00000000-0005-0000-0000-000097000000}"/>
    <cellStyle name="Normal 7 2" xfId="3" xr:uid="{00000000-0005-0000-0000-000098000000}"/>
    <cellStyle name="Normal 8" xfId="161" xr:uid="{00000000-0005-0000-0000-000099000000}"/>
    <cellStyle name="Normal 9" xfId="162" xr:uid="{00000000-0005-0000-0000-00009A000000}"/>
    <cellStyle name="Normál_Izvrsenje-PLAN2011" xfId="114" xr:uid="{00000000-0005-0000-0000-00009B000000}"/>
    <cellStyle name="Normal_normativ kadra _ tabel_1 2" xfId="95" xr:uid="{00000000-0005-0000-0000-00009C000000}"/>
    <cellStyle name="Normal_Normativi_Stampanje" xfId="163" xr:uid="{00000000-0005-0000-0000-00009D000000}"/>
    <cellStyle name="Normal_Sheet1" xfId="7" xr:uid="{00000000-0005-0000-0000-00009E000000}"/>
    <cellStyle name="Normal_Starosne grupe 2007" xfId="164" xr:uid="{00000000-0005-0000-0000-00009F000000}"/>
    <cellStyle name="Normal_TAB DZ 1-10" xfId="165" xr:uid="{00000000-0005-0000-0000-0000A0000000}"/>
    <cellStyle name="Normal_TAB DZ 1-10 (1) 2 2" xfId="166" xr:uid="{00000000-0005-0000-0000-0000A1000000}"/>
    <cellStyle name="Normal_TAB DZ 1-10_TAB DZ 2009" xfId="11" xr:uid="{00000000-0005-0000-0000-0000A2000000}"/>
    <cellStyle name="Normal_TAB DZ 11-20" xfId="128" xr:uid="{00000000-0005-0000-0000-0000A3000000}"/>
    <cellStyle name="Normal_TAB DZ 2009" xfId="167" xr:uid="{00000000-0005-0000-0000-0000A4000000}"/>
    <cellStyle name="Normalan" xfId="0" builtinId="0"/>
    <cellStyle name="Note 2" xfId="168" xr:uid="{00000000-0005-0000-0000-0000A5000000}"/>
    <cellStyle name="Note 2 2" xfId="169" xr:uid="{00000000-0005-0000-0000-0000A6000000}"/>
    <cellStyle name="Note 2 3" xfId="170" xr:uid="{00000000-0005-0000-0000-0000A7000000}"/>
    <cellStyle name="Note 3" xfId="171" xr:uid="{00000000-0005-0000-0000-0000A8000000}"/>
    <cellStyle name="Output 2" xfId="172" xr:uid="{00000000-0005-0000-0000-0000A9000000}"/>
    <cellStyle name="Sheet Title" xfId="51" xr:uid="{00000000-0005-0000-0000-0000AA000000}"/>
    <cellStyle name="Student Information" xfId="173" xr:uid="{00000000-0005-0000-0000-0000AB000000}"/>
    <cellStyle name="Student Information - user entered" xfId="174" xr:uid="{00000000-0005-0000-0000-0000AC000000}"/>
    <cellStyle name="Title 2" xfId="26" xr:uid="{00000000-0005-0000-0000-0000AD000000}"/>
    <cellStyle name="Total 2" xfId="175" xr:uid="{00000000-0005-0000-0000-0000AF000000}"/>
    <cellStyle name="Total 3" xfId="176" xr:uid="{00000000-0005-0000-0000-0000B0000000}"/>
    <cellStyle name="Ukupno" xfId="18" builtinId="25"/>
    <cellStyle name="Warning Text 2" xfId="177" xr:uid="{00000000-0005-0000-0000-0000B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4" workbookViewId="0">
      <selection activeCell="L31" sqref="L31"/>
    </sheetView>
  </sheetViews>
  <sheetFormatPr defaultColWidth="9.140625" defaultRowHeight="12.75"/>
  <sheetData>
    <row r="1" spans="1:9" ht="20.25">
      <c r="A1" s="478" t="s">
        <v>0</v>
      </c>
      <c r="B1" s="478"/>
      <c r="C1" s="478"/>
      <c r="D1" s="478"/>
      <c r="E1" s="478"/>
      <c r="F1" s="478"/>
      <c r="G1" s="478"/>
      <c r="H1" s="478"/>
      <c r="I1" s="478"/>
    </row>
    <row r="2" spans="1:9" ht="20.25">
      <c r="A2" s="478" t="s">
        <v>1</v>
      </c>
      <c r="B2" s="478"/>
      <c r="C2" s="478"/>
      <c r="D2" s="478"/>
      <c r="E2" s="478"/>
      <c r="F2" s="478"/>
      <c r="G2" s="478"/>
      <c r="H2" s="478"/>
      <c r="I2" s="478"/>
    </row>
    <row r="3" spans="1:9" ht="15.75">
      <c r="A3" s="386"/>
    </row>
    <row r="4" spans="1:9" ht="15.75">
      <c r="A4" s="386"/>
    </row>
    <row r="5" spans="1:9" ht="15.75">
      <c r="A5" s="386"/>
    </row>
    <row r="6" spans="1:9" ht="15.75">
      <c r="A6" s="386"/>
    </row>
    <row r="8" spans="1:9" ht="15.75">
      <c r="A8" s="386"/>
    </row>
    <row r="9" spans="1:9" ht="15.75">
      <c r="A9" s="386"/>
    </row>
    <row r="10" spans="1:9" ht="15.75">
      <c r="A10" s="386"/>
    </row>
    <row r="11" spans="1:9" ht="15.75">
      <c r="A11" s="386"/>
    </row>
    <row r="12" spans="1:9" ht="15.75">
      <c r="A12" s="386"/>
    </row>
    <row r="13" spans="1:9" ht="15.75">
      <c r="A13" s="386"/>
    </row>
    <row r="14" spans="1:9" ht="15.75">
      <c r="A14" s="386"/>
    </row>
    <row r="15" spans="1:9" ht="15.75">
      <c r="A15" s="386"/>
    </row>
    <row r="16" spans="1:9" ht="15.75">
      <c r="A16" s="386"/>
    </row>
    <row r="17" spans="1:9" ht="25.5">
      <c r="A17" s="476" t="s">
        <v>2</v>
      </c>
      <c r="B17" s="476"/>
      <c r="C17" s="476"/>
      <c r="D17" s="476"/>
      <c r="E17" s="476"/>
      <c r="F17" s="476"/>
      <c r="G17" s="476"/>
      <c r="H17" s="476"/>
      <c r="I17" s="476"/>
    </row>
    <row r="18" spans="1:9" ht="25.5">
      <c r="A18" s="476" t="s">
        <v>3</v>
      </c>
      <c r="B18" s="476"/>
      <c r="C18" s="476"/>
      <c r="D18" s="476"/>
      <c r="E18" s="476"/>
      <c r="F18" s="476"/>
      <c r="G18" s="476"/>
      <c r="H18" s="476"/>
      <c r="I18" s="476"/>
    </row>
    <row r="19" spans="1:9" ht="25.5">
      <c r="A19" s="476" t="s">
        <v>4</v>
      </c>
      <c r="B19" s="476"/>
      <c r="C19" s="476"/>
      <c r="D19" s="476"/>
      <c r="E19" s="476"/>
      <c r="F19" s="476"/>
      <c r="G19" s="476"/>
      <c r="H19" s="476"/>
      <c r="I19" s="476"/>
    </row>
    <row r="20" spans="1:9" s="62" customFormat="1" ht="25.5">
      <c r="A20" s="476" t="s">
        <v>1667</v>
      </c>
      <c r="B20" s="476"/>
      <c r="C20" s="476"/>
      <c r="D20" s="476"/>
      <c r="E20" s="476"/>
      <c r="F20" s="476"/>
      <c r="G20" s="476"/>
      <c r="H20" s="476"/>
      <c r="I20" s="476"/>
    </row>
    <row r="21" spans="1:9" ht="15.75">
      <c r="A21" s="386"/>
      <c r="B21" s="386"/>
      <c r="C21" s="386"/>
      <c r="D21" s="386"/>
      <c r="E21" s="386"/>
      <c r="F21" s="386"/>
      <c r="G21" s="386"/>
      <c r="H21" s="386"/>
      <c r="I21" s="386"/>
    </row>
    <row r="22" spans="1:9" ht="15.75">
      <c r="A22" s="386"/>
      <c r="B22" s="386"/>
      <c r="C22" s="386"/>
      <c r="D22" s="386"/>
      <c r="E22" s="386"/>
      <c r="F22" s="386"/>
      <c r="G22" s="386"/>
      <c r="H22" s="386"/>
      <c r="I22" s="386"/>
    </row>
    <row r="23" spans="1:9" ht="15.75">
      <c r="A23" s="386"/>
      <c r="B23" s="386"/>
      <c r="C23" s="386"/>
      <c r="D23" s="386"/>
      <c r="E23" s="386"/>
      <c r="F23" s="386"/>
      <c r="G23" s="386"/>
      <c r="H23" s="386"/>
      <c r="I23" s="386"/>
    </row>
    <row r="24" spans="1:9" ht="15.75">
      <c r="A24" s="398"/>
      <c r="B24" s="386"/>
      <c r="C24" s="386"/>
      <c r="D24" s="386"/>
      <c r="E24" s="386"/>
      <c r="F24" s="386"/>
      <c r="G24" s="386"/>
      <c r="H24" s="386"/>
      <c r="I24" s="386"/>
    </row>
    <row r="25" spans="1:9" ht="15.75">
      <c r="A25" s="386"/>
      <c r="B25" s="386"/>
      <c r="C25" s="386"/>
      <c r="D25" s="386"/>
      <c r="E25" s="386"/>
      <c r="F25" s="386"/>
      <c r="G25" s="386"/>
      <c r="H25" s="386"/>
      <c r="I25" s="386"/>
    </row>
    <row r="26" spans="1:9" ht="15.75">
      <c r="A26" s="399"/>
      <c r="B26" s="386"/>
      <c r="C26" s="386"/>
      <c r="D26" s="386"/>
      <c r="E26" s="386"/>
      <c r="F26" s="386"/>
      <c r="G26" s="386"/>
      <c r="H26" s="386"/>
      <c r="I26" s="386"/>
    </row>
    <row r="27" spans="1:9" ht="15.75">
      <c r="A27" s="399"/>
    </row>
    <row r="28" spans="1:9" ht="15.75">
      <c r="A28" s="399"/>
    </row>
    <row r="29" spans="1:9" ht="15.75">
      <c r="A29" s="399"/>
    </row>
    <row r="30" spans="1:9" ht="15.75">
      <c r="A30" s="399"/>
      <c r="B30" s="234"/>
      <c r="C30" s="234"/>
      <c r="D30" s="234"/>
      <c r="E30" s="234"/>
      <c r="F30" s="234"/>
      <c r="G30" s="234"/>
      <c r="H30" s="234"/>
      <c r="I30" s="234"/>
    </row>
    <row r="31" spans="1:9" ht="15.75">
      <c r="A31" s="399"/>
      <c r="B31" s="234"/>
      <c r="C31" s="234"/>
      <c r="D31" s="234"/>
      <c r="E31" s="234"/>
      <c r="F31" s="234"/>
      <c r="G31" s="234"/>
      <c r="H31" s="234"/>
      <c r="I31" s="234"/>
    </row>
    <row r="32" spans="1:9" ht="15.75">
      <c r="A32" s="399"/>
      <c r="B32" s="234"/>
      <c r="C32" s="234"/>
      <c r="D32" s="234"/>
      <c r="E32" s="234"/>
      <c r="F32" s="234"/>
      <c r="G32" s="234"/>
      <c r="H32" s="234"/>
      <c r="I32" s="234"/>
    </row>
    <row r="33" spans="1:10">
      <c r="B33" s="234"/>
      <c r="C33" s="234"/>
      <c r="D33" s="234"/>
      <c r="E33" s="234"/>
      <c r="F33" s="234"/>
      <c r="G33" s="234"/>
      <c r="H33" s="234"/>
      <c r="I33" s="234"/>
    </row>
    <row r="34" spans="1:10">
      <c r="B34" s="234"/>
      <c r="C34" s="234"/>
      <c r="D34" s="234"/>
      <c r="E34" s="234"/>
      <c r="F34" s="234"/>
      <c r="G34" s="234"/>
      <c r="H34" s="234"/>
      <c r="I34" s="234"/>
    </row>
    <row r="35" spans="1:10" ht="15.75">
      <c r="A35" s="398"/>
      <c r="B35" s="234"/>
      <c r="C35" s="234"/>
      <c r="D35" s="234"/>
      <c r="E35" s="234"/>
      <c r="F35" s="234"/>
      <c r="G35" s="234"/>
      <c r="H35" s="234"/>
      <c r="I35" s="234"/>
    </row>
    <row r="36" spans="1:10" ht="15.75">
      <c r="A36" s="399"/>
      <c r="B36" s="234"/>
      <c r="C36" s="234"/>
      <c r="D36" s="234"/>
      <c r="E36" s="234"/>
      <c r="F36" s="234"/>
      <c r="G36" s="234"/>
      <c r="H36" s="234"/>
      <c r="I36" s="234"/>
    </row>
    <row r="37" spans="1:10" ht="15.75">
      <c r="A37" s="399"/>
      <c r="B37" s="234"/>
      <c r="C37" s="234"/>
      <c r="D37" s="234"/>
      <c r="E37" s="234"/>
      <c r="F37" s="234"/>
      <c r="G37" s="234"/>
      <c r="H37" s="234"/>
      <c r="I37" s="234"/>
    </row>
    <row r="38" spans="1:10" ht="15.75">
      <c r="A38" s="399"/>
      <c r="B38" s="234"/>
      <c r="C38" s="234"/>
      <c r="D38" s="234"/>
      <c r="E38" s="234"/>
      <c r="F38" s="234"/>
      <c r="G38" s="234"/>
      <c r="H38" s="234"/>
      <c r="I38" s="234"/>
    </row>
    <row r="39" spans="1:10" ht="15.75">
      <c r="A39" s="399"/>
      <c r="B39" s="234"/>
      <c r="C39" s="234"/>
      <c r="D39" s="234"/>
      <c r="E39" s="234"/>
      <c r="F39" s="234"/>
      <c r="G39" s="234"/>
      <c r="H39" s="234"/>
      <c r="I39" s="234"/>
      <c r="J39" s="225"/>
    </row>
    <row r="40" spans="1:10" ht="15.75">
      <c r="A40" s="399"/>
      <c r="B40" s="234"/>
      <c r="C40" s="234"/>
      <c r="D40" s="234"/>
      <c r="E40" s="234"/>
      <c r="F40" s="234"/>
      <c r="G40" s="234"/>
      <c r="H40" s="234"/>
      <c r="I40" s="234"/>
    </row>
    <row r="43" spans="1:10" s="62" customFormat="1">
      <c r="A43" s="477" t="s">
        <v>1668</v>
      </c>
      <c r="B43" s="477"/>
      <c r="C43" s="477"/>
      <c r="D43" s="477"/>
      <c r="E43" s="477"/>
      <c r="F43" s="477"/>
      <c r="G43" s="477"/>
      <c r="H43" s="477"/>
      <c r="I43" s="477"/>
    </row>
    <row r="45" spans="1:10">
      <c r="A45" s="234"/>
      <c r="B45" s="234"/>
      <c r="C45" s="234"/>
      <c r="D45" s="234"/>
      <c r="E45" s="234"/>
      <c r="F45" s="234"/>
      <c r="G45" s="234"/>
      <c r="H45" s="234"/>
      <c r="I45" s="234"/>
    </row>
    <row r="47" spans="1:10">
      <c r="A47" s="234"/>
      <c r="B47" s="234"/>
      <c r="C47" s="234"/>
      <c r="D47" s="234"/>
      <c r="E47" s="234"/>
      <c r="F47" s="234"/>
      <c r="G47" s="234"/>
      <c r="H47" s="234"/>
      <c r="I47" s="234"/>
    </row>
    <row r="48" spans="1:10">
      <c r="A48" s="234"/>
      <c r="B48" s="234"/>
      <c r="C48" s="234"/>
      <c r="D48" s="234"/>
      <c r="E48" s="234"/>
      <c r="F48" s="234"/>
      <c r="G48" s="234"/>
      <c r="H48" s="234"/>
      <c r="I48" s="234"/>
    </row>
    <row r="49" spans="1:9">
      <c r="A49" s="234"/>
      <c r="B49" s="234"/>
      <c r="C49" s="234"/>
      <c r="D49" s="234"/>
      <c r="E49" s="234"/>
      <c r="F49" s="234"/>
      <c r="G49" s="234"/>
      <c r="H49" s="234"/>
      <c r="I49" s="234"/>
    </row>
    <row r="50" spans="1:9">
      <c r="A50" s="234"/>
      <c r="B50" s="234"/>
      <c r="C50" s="234"/>
      <c r="D50" s="234"/>
      <c r="E50" s="234"/>
      <c r="F50" s="234"/>
      <c r="G50" s="234"/>
      <c r="H50" s="234"/>
      <c r="I50" s="234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0"/>
  <sheetViews>
    <sheetView topLeftCell="A29" workbookViewId="0">
      <selection activeCell="D3" sqref="D3:G3"/>
    </sheetView>
  </sheetViews>
  <sheetFormatPr defaultColWidth="9.140625" defaultRowHeight="12.75"/>
  <cols>
    <col min="1" max="2" width="9.140625" style="4"/>
    <col min="3" max="3" width="51.85546875" style="4" customWidth="1"/>
    <col min="4" max="6" width="12.7109375" style="428" customWidth="1"/>
    <col min="7" max="7" width="9.140625" style="428"/>
    <col min="8" max="16384" width="9.140625" style="4"/>
  </cols>
  <sheetData>
    <row r="1" spans="1:7">
      <c r="A1" s="109" t="s">
        <v>9</v>
      </c>
      <c r="B1" s="110"/>
    </row>
    <row r="2" spans="1:7">
      <c r="A2" s="258"/>
      <c r="B2" s="259"/>
      <c r="G2" s="454" t="s">
        <v>263</v>
      </c>
    </row>
    <row r="3" spans="1:7" ht="38.25">
      <c r="A3" s="6" t="s">
        <v>211</v>
      </c>
      <c r="B3" s="64" t="s">
        <v>212</v>
      </c>
      <c r="C3" s="6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>
      <c r="A4" s="98"/>
      <c r="B4" s="99"/>
      <c r="C4" s="185" t="s">
        <v>214</v>
      </c>
      <c r="D4" s="429">
        <f>D5+D12+D19+D21+D22+D23</f>
        <v>609</v>
      </c>
      <c r="E4" s="429">
        <f>E5+E12+E19+E21+E22+E23</f>
        <v>730.8</v>
      </c>
      <c r="F4" s="429">
        <f t="shared" ref="F4:G4" si="0">F5+F12+F19+F21+F22+F23</f>
        <v>910</v>
      </c>
      <c r="G4" s="429">
        <f t="shared" si="0"/>
        <v>1282</v>
      </c>
    </row>
    <row r="5" spans="1:7">
      <c r="A5" s="104" t="s">
        <v>264</v>
      </c>
      <c r="B5" s="112"/>
      <c r="C5" s="89" t="s">
        <v>265</v>
      </c>
      <c r="D5" s="462">
        <v>225</v>
      </c>
      <c r="E5" s="425">
        <f>IFERROR(D5/10*12,"")</f>
        <v>270</v>
      </c>
      <c r="F5" s="462">
        <f>SUM(F6:F11)</f>
        <v>228</v>
      </c>
      <c r="G5" s="462">
        <f>SUM(G6:G11)</f>
        <v>598</v>
      </c>
    </row>
    <row r="6" spans="1:7" ht="12.75" customHeight="1">
      <c r="A6" s="6">
        <v>1100031</v>
      </c>
      <c r="B6" s="64"/>
      <c r="C6" s="91" t="s">
        <v>266</v>
      </c>
      <c r="D6" s="430"/>
      <c r="E6" s="430"/>
      <c r="F6" s="430">
        <v>72</v>
      </c>
      <c r="G6" s="424">
        <v>91</v>
      </c>
    </row>
    <row r="7" spans="1:7" ht="12.75" customHeight="1">
      <c r="A7" s="6">
        <v>1100031</v>
      </c>
      <c r="B7" s="64"/>
      <c r="C7" s="91" t="s">
        <v>267</v>
      </c>
      <c r="D7" s="430"/>
      <c r="E7" s="430"/>
      <c r="F7" s="430">
        <v>74</v>
      </c>
      <c r="G7" s="424">
        <v>77</v>
      </c>
    </row>
    <row r="8" spans="1:7" ht="12.75" customHeight="1">
      <c r="A8" s="6">
        <v>1100031</v>
      </c>
      <c r="B8" s="64"/>
      <c r="C8" s="91" t="s">
        <v>268</v>
      </c>
      <c r="D8" s="430"/>
      <c r="E8" s="430"/>
      <c r="F8" s="430">
        <v>20</v>
      </c>
      <c r="G8" s="424">
        <v>106</v>
      </c>
    </row>
    <row r="9" spans="1:7" ht="12.75" customHeight="1">
      <c r="A9" s="6">
        <v>1100031</v>
      </c>
      <c r="B9" s="64"/>
      <c r="C9" s="91" t="s">
        <v>269</v>
      </c>
      <c r="D9" s="430"/>
      <c r="E9" s="430"/>
      <c r="F9" s="430">
        <v>55</v>
      </c>
      <c r="G9" s="424">
        <v>115</v>
      </c>
    </row>
    <row r="10" spans="1:7" ht="12.75" customHeight="1">
      <c r="A10" s="6">
        <v>1100031</v>
      </c>
      <c r="B10" s="64"/>
      <c r="C10" s="91" t="s">
        <v>270</v>
      </c>
      <c r="D10" s="430"/>
      <c r="E10" s="430"/>
      <c r="F10" s="430">
        <v>5</v>
      </c>
      <c r="G10" s="424">
        <v>119</v>
      </c>
    </row>
    <row r="11" spans="1:7" ht="12.75" customHeight="1">
      <c r="A11" s="6">
        <v>1100031</v>
      </c>
      <c r="B11" s="64"/>
      <c r="C11" s="91" t="s">
        <v>271</v>
      </c>
      <c r="D11" s="430"/>
      <c r="E11" s="430"/>
      <c r="F11" s="430">
        <v>2</v>
      </c>
      <c r="G11" s="424">
        <v>90</v>
      </c>
    </row>
    <row r="12" spans="1:7" ht="12.75" customHeight="1">
      <c r="A12" s="104" t="s">
        <v>272</v>
      </c>
      <c r="B12" s="268"/>
      <c r="C12" s="89" t="s">
        <v>220</v>
      </c>
      <c r="D12" s="462">
        <v>225</v>
      </c>
      <c r="E12" s="425">
        <f>IFERROR(D12/10*12,"")</f>
        <v>270</v>
      </c>
      <c r="F12" s="425">
        <v>314</v>
      </c>
      <c r="G12" s="425">
        <f>SUM(G13:G18)</f>
        <v>314</v>
      </c>
    </row>
    <row r="13" spans="1:7" ht="12.75" customHeight="1">
      <c r="A13" s="140">
        <v>1100049</v>
      </c>
      <c r="B13" s="114"/>
      <c r="C13" s="262" t="s">
        <v>273</v>
      </c>
      <c r="D13" s="431"/>
      <c r="E13" s="431"/>
      <c r="F13" s="431"/>
      <c r="G13" s="453">
        <v>50</v>
      </c>
    </row>
    <row r="14" spans="1:7" ht="12.75" customHeight="1">
      <c r="A14" s="140">
        <v>1100049</v>
      </c>
      <c r="B14" s="114"/>
      <c r="C14" s="262" t="s">
        <v>274</v>
      </c>
      <c r="D14" s="431"/>
      <c r="E14" s="431"/>
      <c r="F14" s="431"/>
      <c r="G14" s="453">
        <v>55</v>
      </c>
    </row>
    <row r="15" spans="1:7" ht="12.75" customHeight="1">
      <c r="A15" s="140">
        <v>1100049</v>
      </c>
      <c r="B15" s="114"/>
      <c r="C15" s="262" t="s">
        <v>275</v>
      </c>
      <c r="D15" s="431"/>
      <c r="E15" s="431"/>
      <c r="F15" s="431"/>
      <c r="G15" s="453">
        <v>45</v>
      </c>
    </row>
    <row r="16" spans="1:7" ht="12.75" customHeight="1">
      <c r="A16" s="140">
        <v>1100049</v>
      </c>
      <c r="B16" s="114"/>
      <c r="C16" s="262" t="s">
        <v>276</v>
      </c>
      <c r="D16" s="431"/>
      <c r="E16" s="431"/>
      <c r="F16" s="431"/>
      <c r="G16" s="453">
        <v>54</v>
      </c>
    </row>
    <row r="17" spans="1:7" ht="12.75" customHeight="1">
      <c r="A17" s="140">
        <v>1100049</v>
      </c>
      <c r="B17" s="114"/>
      <c r="C17" s="262" t="s">
        <v>277</v>
      </c>
      <c r="D17" s="431"/>
      <c r="E17" s="431"/>
      <c r="F17" s="431"/>
      <c r="G17" s="453">
        <v>60</v>
      </c>
    </row>
    <row r="18" spans="1:7" ht="12.75" customHeight="1">
      <c r="A18" s="140">
        <v>1100049</v>
      </c>
      <c r="B18" s="114"/>
      <c r="C18" s="262" t="s">
        <v>278</v>
      </c>
      <c r="D18" s="540"/>
      <c r="E18" s="540"/>
      <c r="F18" s="540"/>
      <c r="G18" s="452">
        <v>50</v>
      </c>
    </row>
    <row r="19" spans="1:7" ht="25.5">
      <c r="A19" s="70" t="s">
        <v>279</v>
      </c>
      <c r="B19" s="240"/>
      <c r="C19" s="241" t="s">
        <v>223</v>
      </c>
      <c r="D19" s="541">
        <v>159</v>
      </c>
      <c r="E19" s="542">
        <f>IFERROR(D19/10*12,"")</f>
        <v>190.8</v>
      </c>
      <c r="F19" s="541">
        <v>368</v>
      </c>
      <c r="G19" s="542">
        <v>370</v>
      </c>
    </row>
    <row r="20" spans="1:7">
      <c r="A20" s="70" t="s">
        <v>280</v>
      </c>
      <c r="B20" s="240"/>
      <c r="C20" s="241" t="s">
        <v>224</v>
      </c>
      <c r="D20" s="541">
        <v>134</v>
      </c>
      <c r="E20" s="542">
        <f>IFERROR(D20/10*12,"")</f>
        <v>160.80000000000001</v>
      </c>
      <c r="F20" s="541">
        <v>90</v>
      </c>
      <c r="G20" s="542">
        <v>100</v>
      </c>
    </row>
    <row r="21" spans="1:7" ht="38.25">
      <c r="A21" s="6">
        <v>1100032</v>
      </c>
      <c r="B21" s="64"/>
      <c r="C21" s="69" t="s">
        <v>281</v>
      </c>
      <c r="D21" s="432"/>
      <c r="E21" s="424">
        <f>IFERROR(D21/10*12,"")</f>
        <v>0</v>
      </c>
      <c r="F21" s="432"/>
      <c r="G21" s="424"/>
    </row>
    <row r="22" spans="1:7" ht="38.25">
      <c r="A22" s="6">
        <v>1100033</v>
      </c>
      <c r="B22" s="64"/>
      <c r="C22" s="69" t="s">
        <v>282</v>
      </c>
      <c r="D22" s="432"/>
      <c r="E22" s="432"/>
      <c r="F22" s="432"/>
      <c r="G22" s="424"/>
    </row>
    <row r="23" spans="1:7" ht="51">
      <c r="A23" s="6">
        <v>1100034</v>
      </c>
      <c r="B23" s="64"/>
      <c r="C23" s="69" t="s">
        <v>283</v>
      </c>
      <c r="D23" s="432"/>
      <c r="E23" s="432"/>
      <c r="F23" s="432"/>
      <c r="G23" s="424"/>
    </row>
    <row r="24" spans="1:7">
      <c r="A24" s="98"/>
      <c r="B24" s="99"/>
      <c r="C24" s="185" t="s">
        <v>226</v>
      </c>
      <c r="D24" s="429">
        <f>D25+D26+D27+D28+D29+D31+D32+D33</f>
        <v>3386</v>
      </c>
      <c r="E24" s="429">
        <f>E25+E26+E27+E28+E29+E31+E32+E33</f>
        <v>4063.2000000000003</v>
      </c>
      <c r="F24" s="429">
        <f>SUM(F25:F33)</f>
        <v>2339</v>
      </c>
      <c r="G24" s="429">
        <f>SUM(G25:G33)</f>
        <v>2910</v>
      </c>
    </row>
    <row r="25" spans="1:7">
      <c r="A25" s="104" t="s">
        <v>284</v>
      </c>
      <c r="B25" s="112"/>
      <c r="C25" s="89" t="s">
        <v>285</v>
      </c>
      <c r="D25" s="462">
        <v>1840</v>
      </c>
      <c r="E25" s="425">
        <f t="shared" ref="E25:E31" si="1">IFERROR(D25/10*12,"")</f>
        <v>2208</v>
      </c>
      <c r="F25" s="462">
        <v>1270</v>
      </c>
      <c r="G25" s="426">
        <v>1600</v>
      </c>
    </row>
    <row r="26" spans="1:7">
      <c r="A26" s="104">
        <v>1100072</v>
      </c>
      <c r="B26" s="112"/>
      <c r="C26" s="89" t="s">
        <v>286</v>
      </c>
      <c r="D26" s="462">
        <v>1518</v>
      </c>
      <c r="E26" s="425">
        <f t="shared" si="1"/>
        <v>1821.6000000000001</v>
      </c>
      <c r="F26" s="462">
        <v>1056</v>
      </c>
      <c r="G26" s="426">
        <v>1200</v>
      </c>
    </row>
    <row r="27" spans="1:7" ht="12.75" customHeight="1">
      <c r="A27" s="6" t="s">
        <v>287</v>
      </c>
      <c r="B27" s="64"/>
      <c r="C27" s="91" t="s">
        <v>288</v>
      </c>
      <c r="D27" s="430">
        <v>6</v>
      </c>
      <c r="E27" s="424">
        <f t="shared" si="1"/>
        <v>7.1999999999999993</v>
      </c>
      <c r="F27" s="430">
        <v>7</v>
      </c>
      <c r="G27" s="424">
        <v>10</v>
      </c>
    </row>
    <row r="28" spans="1:7" ht="46.5" customHeight="1">
      <c r="A28" s="261">
        <v>1100081</v>
      </c>
      <c r="B28" s="64"/>
      <c r="C28" s="69" t="s">
        <v>230</v>
      </c>
      <c r="D28" s="430">
        <v>3</v>
      </c>
      <c r="E28" s="424">
        <f t="shared" si="1"/>
        <v>3.5999999999999996</v>
      </c>
      <c r="F28" s="430"/>
      <c r="G28" s="424"/>
    </row>
    <row r="29" spans="1:7" ht="62.25" customHeight="1">
      <c r="A29" s="6">
        <v>1200055</v>
      </c>
      <c r="B29" s="269"/>
      <c r="C29" s="69" t="s">
        <v>231</v>
      </c>
      <c r="D29" s="424"/>
      <c r="E29" s="424"/>
      <c r="F29" s="424"/>
      <c r="G29" s="424"/>
    </row>
    <row r="30" spans="1:7">
      <c r="A30" s="6" t="s">
        <v>289</v>
      </c>
      <c r="B30" s="64"/>
      <c r="C30" s="91" t="s">
        <v>232</v>
      </c>
      <c r="D30" s="432">
        <v>8</v>
      </c>
      <c r="E30" s="424">
        <f t="shared" si="1"/>
        <v>9.6000000000000014</v>
      </c>
      <c r="F30" s="432">
        <v>5</v>
      </c>
      <c r="G30" s="424">
        <v>100</v>
      </c>
    </row>
    <row r="31" spans="1:7">
      <c r="A31" s="6">
        <v>1200056</v>
      </c>
      <c r="B31" s="64"/>
      <c r="C31" s="69" t="s">
        <v>233</v>
      </c>
      <c r="D31" s="432">
        <v>19</v>
      </c>
      <c r="E31" s="424">
        <f t="shared" si="1"/>
        <v>22.799999999999997</v>
      </c>
      <c r="F31" s="432">
        <v>1</v>
      </c>
      <c r="G31" s="424"/>
    </row>
    <row r="32" spans="1:7">
      <c r="A32" s="6">
        <v>2200103</v>
      </c>
      <c r="B32" s="64"/>
      <c r="C32" s="91" t="s">
        <v>234</v>
      </c>
      <c r="D32" s="433"/>
      <c r="E32" s="433"/>
      <c r="F32" s="433"/>
      <c r="G32" s="464"/>
    </row>
    <row r="33" spans="1:7">
      <c r="A33" s="90" t="s">
        <v>235</v>
      </c>
      <c r="B33" s="68"/>
      <c r="C33" s="91" t="s">
        <v>236</v>
      </c>
      <c r="D33" s="433"/>
      <c r="E33" s="433"/>
      <c r="F33" s="433"/>
      <c r="G33" s="464"/>
    </row>
    <row r="34" spans="1:7">
      <c r="A34" s="98"/>
      <c r="B34" s="99"/>
      <c r="C34" s="67" t="s">
        <v>237</v>
      </c>
      <c r="D34" s="429">
        <f>SUM(D35:D44)</f>
        <v>505</v>
      </c>
      <c r="E34" s="429">
        <f>SUM(E35:E44)</f>
        <v>606</v>
      </c>
      <c r="F34" s="429">
        <f t="shared" ref="F34:G34" si="2">SUM(F35:F44)</f>
        <v>240</v>
      </c>
      <c r="G34" s="429">
        <f t="shared" si="2"/>
        <v>660</v>
      </c>
    </row>
    <row r="35" spans="1:7" ht="12.75" customHeight="1">
      <c r="A35" s="95" t="s">
        <v>238</v>
      </c>
      <c r="B35" s="64"/>
      <c r="C35" s="96" t="s">
        <v>239</v>
      </c>
      <c r="D35" s="432"/>
      <c r="E35" s="432"/>
      <c r="F35" s="432"/>
      <c r="G35" s="424"/>
    </row>
    <row r="36" spans="1:7" ht="12.75" customHeight="1">
      <c r="A36" s="6">
        <v>1000124</v>
      </c>
      <c r="B36" s="64"/>
      <c r="C36" s="94" t="s">
        <v>240</v>
      </c>
      <c r="D36" s="465">
        <v>3</v>
      </c>
      <c r="E36" s="424">
        <f t="shared" ref="E36:E44" si="3">IFERROR(D36/10*12,"")</f>
        <v>3.5999999999999996</v>
      </c>
      <c r="F36" s="465">
        <v>3</v>
      </c>
      <c r="G36" s="424"/>
    </row>
    <row r="37" spans="1:7" ht="12.75" customHeight="1">
      <c r="A37" s="6" t="s">
        <v>241</v>
      </c>
      <c r="B37" s="64"/>
      <c r="C37" s="91" t="s">
        <v>242</v>
      </c>
      <c r="D37" s="430">
        <v>122</v>
      </c>
      <c r="E37" s="424">
        <f t="shared" si="3"/>
        <v>146.39999999999998</v>
      </c>
      <c r="F37" s="430">
        <v>64</v>
      </c>
      <c r="G37" s="424">
        <v>150</v>
      </c>
    </row>
    <row r="38" spans="1:7" ht="12.75" customHeight="1">
      <c r="A38" s="6" t="s">
        <v>243</v>
      </c>
      <c r="B38" s="64"/>
      <c r="C38" s="91" t="s">
        <v>244</v>
      </c>
      <c r="D38" s="430">
        <v>17</v>
      </c>
      <c r="E38" s="424">
        <f t="shared" si="3"/>
        <v>20.399999999999999</v>
      </c>
      <c r="F38" s="430">
        <v>13</v>
      </c>
      <c r="G38" s="424">
        <v>50</v>
      </c>
    </row>
    <row r="39" spans="1:7" ht="12.75" customHeight="1">
      <c r="A39" s="6" t="s">
        <v>245</v>
      </c>
      <c r="B39" s="64"/>
      <c r="C39" s="91" t="s">
        <v>246</v>
      </c>
      <c r="D39" s="430">
        <v>2</v>
      </c>
      <c r="E39" s="424">
        <f t="shared" si="3"/>
        <v>2.4000000000000004</v>
      </c>
      <c r="F39" s="430"/>
      <c r="G39" s="424"/>
    </row>
    <row r="40" spans="1:7" ht="12.75" customHeight="1">
      <c r="A40" s="140">
        <v>1000165</v>
      </c>
      <c r="B40" s="114"/>
      <c r="C40" s="262" t="s">
        <v>248</v>
      </c>
      <c r="D40" s="466">
        <v>225</v>
      </c>
      <c r="E40" s="424">
        <f t="shared" si="3"/>
        <v>270</v>
      </c>
      <c r="F40" s="466">
        <v>96</v>
      </c>
      <c r="G40" s="467">
        <v>350</v>
      </c>
    </row>
    <row r="41" spans="1:7" ht="12.75" customHeight="1">
      <c r="A41" s="6" t="s">
        <v>249</v>
      </c>
      <c r="B41" s="64"/>
      <c r="C41" s="91" t="s">
        <v>250</v>
      </c>
      <c r="D41" s="430">
        <v>123</v>
      </c>
      <c r="E41" s="424">
        <f t="shared" si="3"/>
        <v>147.60000000000002</v>
      </c>
      <c r="F41" s="430">
        <v>63</v>
      </c>
      <c r="G41" s="424">
        <v>100</v>
      </c>
    </row>
    <row r="42" spans="1:7" ht="12.75" customHeight="1">
      <c r="A42" s="6" t="s">
        <v>290</v>
      </c>
      <c r="B42" s="64"/>
      <c r="C42" s="91" t="s">
        <v>251</v>
      </c>
      <c r="D42" s="430">
        <v>10</v>
      </c>
      <c r="E42" s="424">
        <f t="shared" si="3"/>
        <v>12</v>
      </c>
      <c r="F42" s="430">
        <v>1</v>
      </c>
      <c r="G42" s="424">
        <v>10</v>
      </c>
    </row>
    <row r="43" spans="1:7" ht="12.75" customHeight="1">
      <c r="A43" s="6">
        <v>1000181</v>
      </c>
      <c r="B43" s="64"/>
      <c r="C43" s="91" t="s">
        <v>253</v>
      </c>
      <c r="D43" s="430"/>
      <c r="E43" s="424"/>
      <c r="F43" s="430"/>
      <c r="G43" s="424"/>
    </row>
    <row r="44" spans="1:7" ht="12.75" customHeight="1">
      <c r="A44" s="6">
        <v>1200057</v>
      </c>
      <c r="B44" s="64"/>
      <c r="C44" s="69" t="s">
        <v>252</v>
      </c>
      <c r="D44" s="430">
        <v>3</v>
      </c>
      <c r="E44" s="424">
        <f t="shared" si="3"/>
        <v>3.5999999999999996</v>
      </c>
      <c r="F44" s="430"/>
      <c r="G44" s="424"/>
    </row>
    <row r="45" spans="1:7" ht="12.75" customHeight="1">
      <c r="A45" s="98"/>
      <c r="B45" s="99"/>
      <c r="C45" s="67" t="s">
        <v>254</v>
      </c>
      <c r="D45" s="429">
        <f>D46+D47</f>
        <v>12</v>
      </c>
      <c r="E45" s="429">
        <f>E46+E47</f>
        <v>14.399999999999999</v>
      </c>
      <c r="F45" s="429">
        <f>SUM(F46:F47)</f>
        <v>12</v>
      </c>
      <c r="G45" s="429">
        <f>SUM(G46:G47)</f>
        <v>400</v>
      </c>
    </row>
    <row r="46" spans="1:7" ht="12.75" customHeight="1">
      <c r="A46" s="263">
        <v>1000215</v>
      </c>
      <c r="B46" s="264"/>
      <c r="C46" s="265" t="s">
        <v>255</v>
      </c>
      <c r="D46" s="424">
        <v>12</v>
      </c>
      <c r="E46" s="424">
        <f>IFERROR(D46/10*12,"")</f>
        <v>14.399999999999999</v>
      </c>
      <c r="F46" s="424">
        <v>12</v>
      </c>
      <c r="G46" s="424">
        <v>350</v>
      </c>
    </row>
    <row r="47" spans="1:7" ht="12.75" customHeight="1">
      <c r="A47" s="117">
        <v>1000207</v>
      </c>
      <c r="B47" s="118"/>
      <c r="C47" s="119" t="s">
        <v>256</v>
      </c>
      <c r="D47" s="426"/>
      <c r="E47" s="426"/>
      <c r="F47" s="426"/>
      <c r="G47" s="426">
        <v>50</v>
      </c>
    </row>
    <row r="48" spans="1:7" ht="12.75" customHeight="1">
      <c r="A48" s="100">
        <v>1000207</v>
      </c>
      <c r="B48" s="101" t="s">
        <v>257</v>
      </c>
      <c r="C48" s="8" t="s">
        <v>258</v>
      </c>
      <c r="D48" s="424"/>
      <c r="E48" s="424"/>
      <c r="F48" s="424"/>
      <c r="G48" s="424"/>
    </row>
    <row r="49" spans="1:7" ht="12.75" customHeight="1">
      <c r="A49" s="100">
        <v>1000207</v>
      </c>
      <c r="B49" s="101" t="s">
        <v>259</v>
      </c>
      <c r="C49" s="8" t="s">
        <v>260</v>
      </c>
      <c r="D49" s="424"/>
      <c r="E49" s="424"/>
      <c r="F49" s="424"/>
      <c r="G49" s="424"/>
    </row>
    <row r="50" spans="1:7" ht="29.25" customHeight="1">
      <c r="A50" s="509" t="s">
        <v>291</v>
      </c>
      <c r="B50" s="509"/>
      <c r="C50" s="509"/>
      <c r="D50" s="509"/>
      <c r="E50" s="509"/>
      <c r="F50" s="509"/>
    </row>
  </sheetData>
  <mergeCells count="1">
    <mergeCell ref="A50:F5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0"/>
  <sheetViews>
    <sheetView showZeros="0" topLeftCell="A40" workbookViewId="0">
      <selection activeCell="F24" sqref="F24"/>
    </sheetView>
  </sheetViews>
  <sheetFormatPr defaultColWidth="9.140625" defaultRowHeight="12.75"/>
  <cols>
    <col min="1" max="1" width="10.5703125" style="4" customWidth="1"/>
    <col min="2" max="2" width="8.5703125" style="4" customWidth="1"/>
    <col min="3" max="3" width="49.7109375" style="4" customWidth="1"/>
    <col min="4" max="6" width="11.42578125" style="428" customWidth="1"/>
    <col min="7" max="115" width="9.140625" style="4"/>
    <col min="116" max="116" width="10.5703125" style="4" customWidth="1"/>
    <col min="117" max="117" width="8.5703125" style="4" customWidth="1"/>
    <col min="118" max="118" width="53.28515625" style="4" customWidth="1"/>
    <col min="119" max="16384" width="9.140625" style="4"/>
  </cols>
  <sheetData>
    <row r="1" spans="1:7">
      <c r="A1" s="85" t="s">
        <v>11</v>
      </c>
      <c r="B1" s="86"/>
      <c r="D1" s="543"/>
      <c r="E1" s="543"/>
      <c r="F1" s="543"/>
      <c r="G1" s="544"/>
    </row>
    <row r="2" spans="1:7">
      <c r="B2" s="63"/>
      <c r="G2" s="5" t="s">
        <v>292</v>
      </c>
    </row>
    <row r="3" spans="1:7" ht="38.25">
      <c r="A3" s="6" t="s">
        <v>211</v>
      </c>
      <c r="B3" s="64" t="s">
        <v>212</v>
      </c>
      <c r="C3" s="94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 ht="12.75" customHeight="1">
      <c r="A4" s="65"/>
      <c r="B4" s="66"/>
      <c r="C4" s="185" t="s">
        <v>214</v>
      </c>
      <c r="D4" s="427">
        <f>D5+D6+D7+D8+D9+D10+D12+D11+D13+D14+D17+D18+D20+D23</f>
        <v>465</v>
      </c>
      <c r="E4" s="427">
        <f>E5+E6+E7+E8+E9+E10+E12+E11+E13+E14+E17+E18+E20+E23</f>
        <v>558</v>
      </c>
      <c r="F4" s="427">
        <f>F5+F6+F7+F8+F9+F10+F12+F11+F13+F14+F17+F18+F20+F23</f>
        <v>430</v>
      </c>
      <c r="G4" s="427">
        <f>G5+G6+G7+G8+G9+G10+G12+G11+G13+G14+G17+G18+G20+G23</f>
        <v>2920</v>
      </c>
    </row>
    <row r="5" spans="1:7" ht="22.5" customHeight="1">
      <c r="A5" s="6" t="s">
        <v>293</v>
      </c>
      <c r="B5" s="64"/>
      <c r="C5" s="91" t="s">
        <v>294</v>
      </c>
      <c r="D5" s="424">
        <v>160</v>
      </c>
      <c r="E5" s="424">
        <f t="shared" ref="E5:E56" si="0">IFERROR(D5/10*12,"")</f>
        <v>192</v>
      </c>
      <c r="F5" s="424">
        <v>191</v>
      </c>
      <c r="G5" s="8">
        <v>1020</v>
      </c>
    </row>
    <row r="6" spans="1:7" ht="33" customHeight="1">
      <c r="A6" s="6">
        <v>1300047</v>
      </c>
      <c r="B6" s="64"/>
      <c r="C6" s="91" t="s">
        <v>295</v>
      </c>
      <c r="D6" s="424">
        <v>2</v>
      </c>
      <c r="E6" s="424">
        <f t="shared" si="0"/>
        <v>2.4000000000000004</v>
      </c>
      <c r="F6" s="424"/>
      <c r="G6" s="8"/>
    </row>
    <row r="7" spans="1:7" ht="31.5" customHeight="1">
      <c r="A7" s="6">
        <v>1300029</v>
      </c>
      <c r="B7" s="64"/>
      <c r="C7" s="91" t="s">
        <v>296</v>
      </c>
      <c r="D7" s="424"/>
      <c r="E7" s="424">
        <f t="shared" si="0"/>
        <v>0</v>
      </c>
      <c r="F7" s="424"/>
      <c r="G7" s="8">
        <v>780</v>
      </c>
    </row>
    <row r="8" spans="1:7" ht="31.5" customHeight="1">
      <c r="A8" s="6">
        <v>1300044</v>
      </c>
      <c r="B8" s="64"/>
      <c r="C8" s="91" t="s">
        <v>297</v>
      </c>
      <c r="D8" s="424"/>
      <c r="E8" s="424">
        <f t="shared" si="0"/>
        <v>0</v>
      </c>
      <c r="F8" s="424"/>
      <c r="G8" s="8">
        <v>10</v>
      </c>
    </row>
    <row r="9" spans="1:7" ht="31.5" customHeight="1">
      <c r="A9" s="6">
        <v>2200127</v>
      </c>
      <c r="B9" s="64"/>
      <c r="C9" s="91" t="s">
        <v>298</v>
      </c>
      <c r="D9" s="424"/>
      <c r="E9" s="424">
        <f t="shared" si="0"/>
        <v>0</v>
      </c>
      <c r="F9" s="424"/>
      <c r="G9" s="8"/>
    </row>
    <row r="10" spans="1:7" ht="33" customHeight="1">
      <c r="A10" s="6">
        <v>1300046</v>
      </c>
      <c r="B10" s="64"/>
      <c r="C10" s="91" t="s">
        <v>299</v>
      </c>
      <c r="D10" s="424"/>
      <c r="E10" s="424">
        <f t="shared" si="0"/>
        <v>0</v>
      </c>
      <c r="F10" s="424"/>
      <c r="G10" s="8"/>
    </row>
    <row r="11" spans="1:7" ht="30.75" customHeight="1">
      <c r="A11" s="6">
        <v>2200131</v>
      </c>
      <c r="B11" s="64"/>
      <c r="C11" s="69" t="s">
        <v>300</v>
      </c>
      <c r="D11" s="424"/>
      <c r="E11" s="424">
        <f t="shared" si="0"/>
        <v>0</v>
      </c>
      <c r="F11" s="424"/>
      <c r="G11" s="8"/>
    </row>
    <row r="12" spans="1:7" ht="24" customHeight="1">
      <c r="A12" s="6" t="s">
        <v>301</v>
      </c>
      <c r="B12" s="64"/>
      <c r="C12" s="91" t="s">
        <v>302</v>
      </c>
      <c r="D12" s="424">
        <v>9</v>
      </c>
      <c r="E12" s="424">
        <f t="shared" si="0"/>
        <v>10.8</v>
      </c>
      <c r="F12" s="424">
        <v>8</v>
      </c>
      <c r="G12" s="8">
        <v>450</v>
      </c>
    </row>
    <row r="13" spans="1:7" ht="24" customHeight="1">
      <c r="A13" s="6">
        <v>1300040</v>
      </c>
      <c r="B13" s="64"/>
      <c r="C13" s="69" t="s">
        <v>303</v>
      </c>
      <c r="D13" s="424">
        <v>8</v>
      </c>
      <c r="E13" s="424">
        <f t="shared" si="0"/>
        <v>9.6000000000000014</v>
      </c>
      <c r="F13" s="424"/>
      <c r="G13" s="8">
        <v>500</v>
      </c>
    </row>
    <row r="14" spans="1:7" ht="12.75" customHeight="1">
      <c r="A14" s="104" t="s">
        <v>304</v>
      </c>
      <c r="B14" s="260"/>
      <c r="C14" s="89" t="s">
        <v>305</v>
      </c>
      <c r="D14" s="426">
        <v>41</v>
      </c>
      <c r="E14" s="426">
        <f t="shared" si="0"/>
        <v>49.199999999999996</v>
      </c>
      <c r="F14" s="426">
        <f>SUM(F15:F16)</f>
        <v>44</v>
      </c>
      <c r="G14" s="120">
        <f>SUM(G15:G16)</f>
        <v>80</v>
      </c>
    </row>
    <row r="15" spans="1:7" ht="12.75" customHeight="1">
      <c r="A15" s="6">
        <v>1300037</v>
      </c>
      <c r="B15" s="64" t="s">
        <v>306</v>
      </c>
      <c r="C15" s="91" t="s">
        <v>307</v>
      </c>
      <c r="D15" s="424"/>
      <c r="E15" s="424">
        <f t="shared" si="0"/>
        <v>0</v>
      </c>
      <c r="F15" s="424">
        <v>21</v>
      </c>
      <c r="G15" s="8">
        <v>40</v>
      </c>
    </row>
    <row r="16" spans="1:7" ht="12.75" customHeight="1">
      <c r="A16" s="6">
        <v>1300037</v>
      </c>
      <c r="B16" s="64" t="s">
        <v>257</v>
      </c>
      <c r="C16" s="91" t="s">
        <v>308</v>
      </c>
      <c r="D16" s="424"/>
      <c r="E16" s="424">
        <f t="shared" si="0"/>
        <v>0</v>
      </c>
      <c r="F16" s="424">
        <v>23</v>
      </c>
      <c r="G16" s="8">
        <v>40</v>
      </c>
    </row>
    <row r="17" spans="1:7" ht="17.25" customHeight="1">
      <c r="A17" s="104" t="s">
        <v>309</v>
      </c>
      <c r="B17" s="112"/>
      <c r="C17" s="89" t="s">
        <v>310</v>
      </c>
      <c r="D17" s="426">
        <v>180</v>
      </c>
      <c r="E17" s="426">
        <f t="shared" si="0"/>
        <v>216</v>
      </c>
      <c r="F17" s="426">
        <v>186</v>
      </c>
      <c r="G17" s="120"/>
    </row>
    <row r="18" spans="1:7" ht="30.75" customHeight="1">
      <c r="A18" s="6">
        <v>1300038</v>
      </c>
      <c r="B18" s="64"/>
      <c r="C18" s="91" t="s">
        <v>311</v>
      </c>
      <c r="D18" s="424"/>
      <c r="E18" s="424">
        <f t="shared" si="0"/>
        <v>0</v>
      </c>
      <c r="F18" s="424"/>
      <c r="G18" s="8"/>
    </row>
    <row r="19" spans="1:7" ht="30" customHeight="1">
      <c r="A19" s="6">
        <v>1300039</v>
      </c>
      <c r="B19" s="64"/>
      <c r="C19" s="91" t="s">
        <v>312</v>
      </c>
      <c r="D19" s="424"/>
      <c r="E19" s="424">
        <f t="shared" si="0"/>
        <v>0</v>
      </c>
      <c r="F19" s="424"/>
      <c r="G19" s="8"/>
    </row>
    <row r="20" spans="1:7" ht="12.75" customHeight="1">
      <c r="A20" s="104">
        <v>1300169</v>
      </c>
      <c r="B20" s="112"/>
      <c r="C20" s="89" t="s">
        <v>313</v>
      </c>
      <c r="D20" s="426">
        <v>11</v>
      </c>
      <c r="E20" s="426">
        <f t="shared" si="0"/>
        <v>13.200000000000001</v>
      </c>
      <c r="F20" s="426">
        <f>F22</f>
        <v>1</v>
      </c>
      <c r="G20" s="120">
        <f>SUM(G21:G23)</f>
        <v>80</v>
      </c>
    </row>
    <row r="21" spans="1:7" ht="12.75" customHeight="1">
      <c r="A21" s="6">
        <v>1300169</v>
      </c>
      <c r="B21" s="64" t="s">
        <v>257</v>
      </c>
      <c r="C21" s="91" t="s">
        <v>314</v>
      </c>
      <c r="D21" s="424"/>
      <c r="E21" s="424">
        <f t="shared" si="0"/>
        <v>0</v>
      </c>
      <c r="F21" s="424">
        <v>17</v>
      </c>
      <c r="G21" s="8">
        <v>40</v>
      </c>
    </row>
    <row r="22" spans="1:7" ht="12.75" customHeight="1">
      <c r="A22" s="6">
        <v>1300169</v>
      </c>
      <c r="B22" s="64" t="s">
        <v>315</v>
      </c>
      <c r="C22" s="91" t="s">
        <v>316</v>
      </c>
      <c r="D22" s="424"/>
      <c r="E22" s="424">
        <f t="shared" si="0"/>
        <v>0</v>
      </c>
      <c r="F22" s="424">
        <v>1</v>
      </c>
      <c r="G22" s="8">
        <v>40</v>
      </c>
    </row>
    <row r="23" spans="1:7" ht="12.75" customHeight="1">
      <c r="A23" s="70">
        <v>1300041</v>
      </c>
      <c r="B23" s="240"/>
      <c r="C23" s="241" t="s">
        <v>317</v>
      </c>
      <c r="D23" s="424">
        <v>54</v>
      </c>
      <c r="E23" s="424">
        <f t="shared" si="0"/>
        <v>64.800000000000011</v>
      </c>
      <c r="F23" s="424"/>
      <c r="G23" s="8"/>
    </row>
    <row r="24" spans="1:7" ht="12.75" customHeight="1">
      <c r="A24" s="98"/>
      <c r="B24" s="99"/>
      <c r="C24" s="185" t="s">
        <v>226</v>
      </c>
      <c r="D24" s="427">
        <f>D25+D26+D27+D29+D30+D31+D32</f>
        <v>275</v>
      </c>
      <c r="E24" s="427">
        <f t="shared" ref="E24:F24" si="1">E25+E26+E27+E29+E30+E31+E32</f>
        <v>330</v>
      </c>
      <c r="F24" s="427">
        <f t="shared" si="1"/>
        <v>287</v>
      </c>
      <c r="G24" s="427">
        <f>G25+G26+G27+G29+G30+G31+G32</f>
        <v>1450</v>
      </c>
    </row>
    <row r="25" spans="1:7" ht="12.75" customHeight="1">
      <c r="A25" s="6" t="s">
        <v>320</v>
      </c>
      <c r="B25" s="64"/>
      <c r="C25" s="69" t="s">
        <v>321</v>
      </c>
      <c r="D25" s="424">
        <v>135</v>
      </c>
      <c r="E25" s="424">
        <f t="shared" si="0"/>
        <v>162</v>
      </c>
      <c r="F25" s="424">
        <v>141</v>
      </c>
      <c r="G25" s="8">
        <v>300</v>
      </c>
    </row>
    <row r="26" spans="1:7" ht="12.75" customHeight="1">
      <c r="A26" s="6" t="s">
        <v>322</v>
      </c>
      <c r="B26" s="64"/>
      <c r="C26" s="69" t="s">
        <v>323</v>
      </c>
      <c r="D26" s="424">
        <v>41</v>
      </c>
      <c r="E26" s="424">
        <f t="shared" si="0"/>
        <v>49.199999999999996</v>
      </c>
      <c r="F26" s="424">
        <v>42</v>
      </c>
      <c r="G26" s="8">
        <v>300</v>
      </c>
    </row>
    <row r="27" spans="1:7" ht="32.25" customHeight="1">
      <c r="A27" s="6">
        <v>1300185</v>
      </c>
      <c r="B27" s="64"/>
      <c r="C27" s="69" t="s">
        <v>324</v>
      </c>
      <c r="D27" s="433"/>
      <c r="E27" s="433">
        <f t="shared" si="0"/>
        <v>0</v>
      </c>
      <c r="F27" s="433"/>
      <c r="G27" s="228"/>
    </row>
    <row r="28" spans="1:7" ht="12.75" customHeight="1">
      <c r="A28" s="6">
        <v>1000017</v>
      </c>
      <c r="B28" s="64"/>
      <c r="C28" s="69" t="s">
        <v>232</v>
      </c>
      <c r="D28" s="424">
        <v>15</v>
      </c>
      <c r="E28" s="424">
        <f t="shared" si="0"/>
        <v>18</v>
      </c>
      <c r="F28" s="424">
        <v>15</v>
      </c>
      <c r="G28" s="8">
        <v>600</v>
      </c>
    </row>
    <row r="29" spans="1:7" ht="21" customHeight="1">
      <c r="A29" s="6">
        <v>1200055</v>
      </c>
      <c r="B29" s="64"/>
      <c r="C29" s="69" t="s">
        <v>231</v>
      </c>
      <c r="D29" s="424">
        <v>1</v>
      </c>
      <c r="E29" s="424">
        <f t="shared" si="0"/>
        <v>1.2000000000000002</v>
      </c>
      <c r="F29" s="424">
        <v>1</v>
      </c>
      <c r="G29" s="8"/>
    </row>
    <row r="30" spans="1:7" ht="21" customHeight="1">
      <c r="A30" s="6">
        <v>1200056</v>
      </c>
      <c r="B30" s="64"/>
      <c r="C30" s="69" t="s">
        <v>233</v>
      </c>
      <c r="D30" s="424">
        <v>18</v>
      </c>
      <c r="E30" s="424">
        <f t="shared" si="0"/>
        <v>21.6</v>
      </c>
      <c r="F30" s="424">
        <v>21</v>
      </c>
      <c r="G30" s="8">
        <v>200</v>
      </c>
    </row>
    <row r="31" spans="1:7" ht="12.75" customHeight="1">
      <c r="A31" s="6">
        <v>1300042</v>
      </c>
      <c r="B31" s="64"/>
      <c r="C31" s="69" t="s">
        <v>325</v>
      </c>
      <c r="D31" s="424">
        <v>80</v>
      </c>
      <c r="E31" s="424">
        <f t="shared" si="0"/>
        <v>96</v>
      </c>
      <c r="F31" s="424">
        <v>82</v>
      </c>
      <c r="G31" s="8">
        <v>650</v>
      </c>
    </row>
    <row r="32" spans="1:7" ht="12.75" customHeight="1">
      <c r="A32" s="6">
        <v>1300043</v>
      </c>
      <c r="B32" s="64"/>
      <c r="C32" s="69" t="s">
        <v>326</v>
      </c>
      <c r="D32" s="424"/>
      <c r="E32" s="424">
        <f t="shared" si="0"/>
        <v>0</v>
      </c>
      <c r="F32" s="424"/>
      <c r="G32" s="8"/>
    </row>
    <row r="33" spans="1:7" ht="12.75" customHeight="1">
      <c r="A33" s="98" t="s">
        <v>327</v>
      </c>
      <c r="B33" s="99"/>
      <c r="C33" s="67" t="s">
        <v>237</v>
      </c>
      <c r="D33" s="427">
        <f>SUM(D34:D47)</f>
        <v>28</v>
      </c>
      <c r="E33" s="427">
        <f t="shared" ref="E33:G33" si="2">SUM(E34:E47)</f>
        <v>33.6</v>
      </c>
      <c r="F33" s="427">
        <f t="shared" si="2"/>
        <v>28</v>
      </c>
      <c r="G33" s="427">
        <f t="shared" si="2"/>
        <v>1150</v>
      </c>
    </row>
    <row r="34" spans="1:7" ht="38.25" customHeight="1">
      <c r="A34" s="6">
        <v>1300136</v>
      </c>
      <c r="B34" s="64"/>
      <c r="C34" s="91" t="s">
        <v>319</v>
      </c>
      <c r="D34" s="424"/>
      <c r="E34" s="424">
        <f t="shared" si="0"/>
        <v>0</v>
      </c>
      <c r="F34" s="424"/>
      <c r="G34" s="8"/>
    </row>
    <row r="35" spans="1:7" ht="12.75" customHeight="1">
      <c r="A35" s="6" t="s">
        <v>328</v>
      </c>
      <c r="B35" s="64"/>
      <c r="C35" s="91" t="s">
        <v>329</v>
      </c>
      <c r="D35" s="424"/>
      <c r="E35" s="424">
        <f t="shared" si="0"/>
        <v>0</v>
      </c>
      <c r="F35" s="424"/>
      <c r="G35" s="8"/>
    </row>
    <row r="36" spans="1:7" ht="12.75" customHeight="1">
      <c r="A36" s="95" t="s">
        <v>238</v>
      </c>
      <c r="B36" s="64"/>
      <c r="C36" s="96" t="s">
        <v>239</v>
      </c>
      <c r="D36" s="424">
        <v>5</v>
      </c>
      <c r="E36" s="424">
        <f t="shared" si="0"/>
        <v>6</v>
      </c>
      <c r="F36" s="424">
        <v>5</v>
      </c>
      <c r="G36" s="8">
        <v>450</v>
      </c>
    </row>
    <row r="37" spans="1:7" ht="12.75" customHeight="1">
      <c r="A37" s="6" t="s">
        <v>330</v>
      </c>
      <c r="B37" s="64"/>
      <c r="C37" s="91" t="s">
        <v>331</v>
      </c>
      <c r="D37" s="424">
        <v>16</v>
      </c>
      <c r="E37" s="424">
        <f t="shared" si="0"/>
        <v>19.200000000000003</v>
      </c>
      <c r="F37" s="424">
        <v>16</v>
      </c>
      <c r="G37" s="8">
        <v>150</v>
      </c>
    </row>
    <row r="38" spans="1:7" ht="18.75" customHeight="1">
      <c r="A38" s="6" t="s">
        <v>332</v>
      </c>
      <c r="B38" s="64"/>
      <c r="C38" s="91" t="s">
        <v>333</v>
      </c>
      <c r="D38" s="424"/>
      <c r="E38" s="424">
        <f t="shared" si="0"/>
        <v>0</v>
      </c>
      <c r="F38" s="424"/>
      <c r="G38" s="8">
        <v>400</v>
      </c>
    </row>
    <row r="39" spans="1:7" ht="12.75" customHeight="1">
      <c r="A39" s="140" t="s">
        <v>334</v>
      </c>
      <c r="B39" s="114"/>
      <c r="C39" s="262" t="s">
        <v>335</v>
      </c>
      <c r="D39" s="453"/>
      <c r="E39" s="453">
        <f t="shared" si="0"/>
        <v>0</v>
      </c>
      <c r="F39" s="453"/>
      <c r="G39" s="8"/>
    </row>
    <row r="40" spans="1:7" ht="28.5" customHeight="1">
      <c r="A40" s="140" t="s">
        <v>336</v>
      </c>
      <c r="B40" s="114"/>
      <c r="C40" s="262" t="s">
        <v>337</v>
      </c>
      <c r="D40" s="453"/>
      <c r="E40" s="453">
        <f t="shared" si="0"/>
        <v>0</v>
      </c>
      <c r="F40" s="453"/>
      <c r="G40" s="8"/>
    </row>
    <row r="41" spans="1:7" ht="33" customHeight="1">
      <c r="A41" s="6">
        <v>1300129</v>
      </c>
      <c r="B41" s="64"/>
      <c r="C41" s="91" t="s">
        <v>338</v>
      </c>
      <c r="D41" s="424"/>
      <c r="E41" s="424">
        <f t="shared" si="0"/>
        <v>0</v>
      </c>
      <c r="F41" s="424"/>
      <c r="G41" s="8"/>
    </row>
    <row r="42" spans="1:7" ht="34.5" customHeight="1">
      <c r="A42" s="6">
        <v>1300130</v>
      </c>
      <c r="B42" s="64"/>
      <c r="C42" s="91" t="s">
        <v>339</v>
      </c>
      <c r="D42" s="424"/>
      <c r="E42" s="424">
        <f t="shared" si="0"/>
        <v>0</v>
      </c>
      <c r="F42" s="424"/>
      <c r="G42" s="8"/>
    </row>
    <row r="43" spans="1:7" ht="12.75" customHeight="1">
      <c r="A43" s="6" t="s">
        <v>247</v>
      </c>
      <c r="B43" s="64"/>
      <c r="C43" s="91" t="s">
        <v>248</v>
      </c>
      <c r="D43" s="424"/>
      <c r="E43" s="424">
        <f t="shared" si="0"/>
        <v>0</v>
      </c>
      <c r="F43" s="424"/>
      <c r="G43" s="8"/>
    </row>
    <row r="44" spans="1:7" ht="26.25" customHeight="1">
      <c r="A44" s="6" t="s">
        <v>249</v>
      </c>
      <c r="B44" s="64"/>
      <c r="C44" s="91" t="s">
        <v>250</v>
      </c>
      <c r="D44" s="424"/>
      <c r="E44" s="424">
        <f t="shared" si="0"/>
        <v>0</v>
      </c>
      <c r="F44" s="424"/>
      <c r="G44" s="8"/>
    </row>
    <row r="45" spans="1:7" ht="26.25" customHeight="1">
      <c r="A45" s="6">
        <v>1000132</v>
      </c>
      <c r="B45" s="64"/>
      <c r="C45" s="69" t="s">
        <v>340</v>
      </c>
      <c r="D45" s="424"/>
      <c r="E45" s="424">
        <f t="shared" si="0"/>
        <v>0</v>
      </c>
      <c r="F45" s="424"/>
      <c r="G45" s="8"/>
    </row>
    <row r="46" spans="1:7" ht="26.25" customHeight="1">
      <c r="A46" s="6">
        <v>1200057</v>
      </c>
      <c r="B46" s="64"/>
      <c r="C46" s="69" t="s">
        <v>252</v>
      </c>
      <c r="D46" s="424">
        <v>7</v>
      </c>
      <c r="E46" s="424">
        <f t="shared" si="0"/>
        <v>8.3999999999999986</v>
      </c>
      <c r="F46" s="424">
        <v>7</v>
      </c>
      <c r="G46" s="8">
        <v>150</v>
      </c>
    </row>
    <row r="47" spans="1:7" ht="26.25" customHeight="1">
      <c r="A47" s="6" t="s">
        <v>341</v>
      </c>
      <c r="B47" s="64"/>
      <c r="C47" s="91" t="s">
        <v>342</v>
      </c>
      <c r="D47" s="424"/>
      <c r="E47" s="424">
        <f t="shared" si="0"/>
        <v>0</v>
      </c>
      <c r="F47" s="424"/>
      <c r="G47" s="8"/>
    </row>
    <row r="48" spans="1:7" ht="12.75" customHeight="1">
      <c r="A48" s="98"/>
      <c r="B48" s="99"/>
      <c r="C48" s="67" t="s">
        <v>254</v>
      </c>
      <c r="D48" s="427"/>
      <c r="E48" s="427">
        <f t="shared" si="0"/>
        <v>0</v>
      </c>
      <c r="F48" s="427"/>
      <c r="G48" s="116">
        <v>405</v>
      </c>
    </row>
    <row r="49" spans="1:7" ht="25.5" customHeight="1">
      <c r="A49" s="117">
        <v>1000215</v>
      </c>
      <c r="B49" s="256"/>
      <c r="C49" s="119" t="s">
        <v>255</v>
      </c>
      <c r="D49" s="463"/>
      <c r="E49" s="463">
        <f t="shared" si="0"/>
        <v>0</v>
      </c>
      <c r="F49" s="463"/>
      <c r="G49" s="120">
        <v>405</v>
      </c>
    </row>
    <row r="50" spans="1:7" ht="28.5" customHeight="1">
      <c r="A50" s="100" t="s">
        <v>343</v>
      </c>
      <c r="B50" s="64" t="s">
        <v>344</v>
      </c>
      <c r="C50" s="69" t="s">
        <v>345</v>
      </c>
      <c r="D50" s="424"/>
      <c r="E50" s="424">
        <f t="shared" si="0"/>
        <v>0</v>
      </c>
      <c r="F50" s="424"/>
      <c r="G50" s="8"/>
    </row>
    <row r="51" spans="1:7" ht="12.75" customHeight="1">
      <c r="A51" s="117">
        <v>1000207</v>
      </c>
      <c r="B51" s="256"/>
      <c r="C51" s="119" t="s">
        <v>256</v>
      </c>
      <c r="D51" s="426"/>
      <c r="E51" s="426">
        <f t="shared" si="0"/>
        <v>0</v>
      </c>
      <c r="F51" s="426"/>
      <c r="G51" s="120"/>
    </row>
    <row r="52" spans="1:7" ht="12.75" customHeight="1">
      <c r="A52" s="100">
        <v>1000207</v>
      </c>
      <c r="B52" s="101" t="s">
        <v>257</v>
      </c>
      <c r="C52" s="8" t="s">
        <v>258</v>
      </c>
      <c r="D52" s="424"/>
      <c r="E52" s="424">
        <f t="shared" si="0"/>
        <v>0</v>
      </c>
      <c r="F52" s="424"/>
      <c r="G52" s="8"/>
    </row>
    <row r="53" spans="1:7" ht="12.75" customHeight="1">
      <c r="A53" s="100">
        <v>1000207</v>
      </c>
      <c r="B53" s="101" t="s">
        <v>259</v>
      </c>
      <c r="C53" s="8" t="s">
        <v>260</v>
      </c>
      <c r="D53" s="424"/>
      <c r="E53" s="424">
        <f t="shared" si="0"/>
        <v>0</v>
      </c>
      <c r="F53" s="424"/>
      <c r="G53" s="8"/>
    </row>
    <row r="54" spans="1:7" ht="12.75" customHeight="1">
      <c r="A54" s="100"/>
      <c r="B54" s="101"/>
      <c r="C54" s="108" t="s">
        <v>346</v>
      </c>
      <c r="D54" s="545"/>
      <c r="E54" s="545">
        <f t="shared" si="0"/>
        <v>0</v>
      </c>
      <c r="F54" s="545"/>
      <c r="G54" s="123"/>
    </row>
    <row r="55" spans="1:7" ht="12.75" customHeight="1">
      <c r="A55" s="100"/>
      <c r="B55" s="101"/>
      <c r="C55" s="108" t="s">
        <v>347</v>
      </c>
      <c r="D55" s="545"/>
      <c r="E55" s="545">
        <f t="shared" si="0"/>
        <v>0</v>
      </c>
      <c r="F55" s="545"/>
      <c r="G55" s="123"/>
    </row>
    <row r="56" spans="1:7">
      <c r="A56" s="100"/>
      <c r="B56" s="101"/>
      <c r="C56" s="108" t="s">
        <v>348</v>
      </c>
      <c r="D56" s="545"/>
      <c r="E56" s="545">
        <f t="shared" si="0"/>
        <v>0</v>
      </c>
      <c r="F56" s="545"/>
      <c r="G56" s="123"/>
    </row>
    <row r="57" spans="1:7">
      <c r="A57" s="266" t="s">
        <v>349</v>
      </c>
      <c r="B57" s="267"/>
      <c r="C57" s="136"/>
      <c r="D57" s="434"/>
      <c r="E57" s="434"/>
      <c r="F57" s="434"/>
    </row>
    <row r="59" spans="1:7">
      <c r="G59" s="428"/>
    </row>
    <row r="60" spans="1:7">
      <c r="G60" s="42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9"/>
  <sheetViews>
    <sheetView topLeftCell="A28" workbookViewId="0">
      <selection activeCell="D3" sqref="D3:G3"/>
    </sheetView>
  </sheetViews>
  <sheetFormatPr defaultColWidth="9.140625" defaultRowHeight="12.75"/>
  <cols>
    <col min="1" max="1" width="9.42578125" style="4" customWidth="1"/>
    <col min="2" max="2" width="7.140625" style="63" customWidth="1"/>
    <col min="3" max="3" width="55.42578125" style="4" customWidth="1"/>
    <col min="4" max="4" width="9.42578125" style="4" customWidth="1"/>
    <col min="5" max="5" width="9.42578125" style="428" customWidth="1"/>
    <col min="6" max="6" width="9.42578125" style="4" customWidth="1"/>
    <col min="7" max="16384" width="9.140625" style="4"/>
  </cols>
  <sheetData>
    <row r="1" spans="1:7" ht="15.75" customHeight="1">
      <c r="A1" s="208" t="s">
        <v>13</v>
      </c>
      <c r="B1" s="209"/>
    </row>
    <row r="2" spans="1:7">
      <c r="A2" s="238"/>
      <c r="B2" s="218"/>
      <c r="G2" s="5" t="s">
        <v>354</v>
      </c>
    </row>
    <row r="3" spans="1:7" s="125" customFormat="1" ht="45" customHeight="1">
      <c r="A3" s="6" t="s">
        <v>211</v>
      </c>
      <c r="B3" s="64" t="s">
        <v>212</v>
      </c>
      <c r="C3" s="6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 s="125" customFormat="1" ht="45" customHeight="1">
      <c r="A4" s="6"/>
      <c r="B4" s="64"/>
      <c r="C4" s="6"/>
      <c r="D4" s="6"/>
      <c r="E4" s="539"/>
      <c r="F4" s="6"/>
      <c r="G4" s="146"/>
    </row>
    <row r="5" spans="1:7" s="125" customFormat="1" ht="22.5" customHeight="1">
      <c r="A5" s="229"/>
      <c r="B5" s="233"/>
      <c r="C5" s="185" t="s">
        <v>214</v>
      </c>
      <c r="D5" s="230">
        <f>D6+D10+D9+D11+D12+D15</f>
        <v>59</v>
      </c>
      <c r="E5" s="230">
        <f t="shared" ref="E5:F5" si="0">E6+E10+E9+E11+E12+E15</f>
        <v>70.8</v>
      </c>
      <c r="F5" s="230">
        <f t="shared" si="0"/>
        <v>60</v>
      </c>
      <c r="G5" s="230">
        <f>G6+G10+G9+G11+G12+G15</f>
        <v>4375</v>
      </c>
    </row>
    <row r="6" spans="1:7" s="125" customFormat="1" ht="12.75" customHeight="1">
      <c r="A6" s="104" t="s">
        <v>350</v>
      </c>
      <c r="B6" s="112"/>
      <c r="C6" s="270" t="s">
        <v>355</v>
      </c>
      <c r="D6" s="239">
        <f>D7+D8</f>
        <v>47</v>
      </c>
      <c r="E6" s="436">
        <f>E7+E8</f>
        <v>56.4</v>
      </c>
      <c r="F6" s="239">
        <f>SUM(F7:F8)</f>
        <v>46</v>
      </c>
      <c r="G6" s="239">
        <f>SUM(G7:G8)</f>
        <v>1950</v>
      </c>
    </row>
    <row r="7" spans="1:7" s="125" customFormat="1" ht="12.75" customHeight="1">
      <c r="A7" s="6" t="s">
        <v>350</v>
      </c>
      <c r="B7" s="64"/>
      <c r="C7" s="69" t="s">
        <v>356</v>
      </c>
      <c r="D7" s="221">
        <v>2</v>
      </c>
      <c r="E7" s="424">
        <f>IFERROR(D7/10*12,"")</f>
        <v>2.4000000000000004</v>
      </c>
      <c r="F7" s="221">
        <v>37</v>
      </c>
      <c r="G7" s="235">
        <v>1650</v>
      </c>
    </row>
    <row r="8" spans="1:7" s="125" customFormat="1" ht="12.75" customHeight="1">
      <c r="A8" s="6" t="s">
        <v>350</v>
      </c>
      <c r="B8" s="64"/>
      <c r="C8" s="69" t="s">
        <v>357</v>
      </c>
      <c r="D8" s="221">
        <v>45</v>
      </c>
      <c r="E8" s="437">
        <f t="shared" ref="E8:E48" si="1">IFERROR(D8/10*12,"")</f>
        <v>54</v>
      </c>
      <c r="F8" s="221">
        <v>9</v>
      </c>
      <c r="G8" s="235">
        <v>300</v>
      </c>
    </row>
    <row r="9" spans="1:7" s="125" customFormat="1" ht="22.5" customHeight="1">
      <c r="A9" s="6">
        <v>1300047</v>
      </c>
      <c r="B9" s="64"/>
      <c r="C9" s="91" t="s">
        <v>295</v>
      </c>
      <c r="D9" s="221"/>
      <c r="E9" s="437"/>
      <c r="F9" s="221">
        <v>2</v>
      </c>
      <c r="G9" s="235">
        <v>615</v>
      </c>
    </row>
    <row r="10" spans="1:7" s="125" customFormat="1" ht="12.75" customHeight="1">
      <c r="A10" s="70">
        <v>1200088</v>
      </c>
      <c r="B10" s="240"/>
      <c r="C10" s="241" t="s">
        <v>358</v>
      </c>
      <c r="D10" s="235">
        <v>3</v>
      </c>
      <c r="E10" s="438">
        <f t="shared" si="1"/>
        <v>3.5999999999999996</v>
      </c>
      <c r="F10" s="235">
        <v>3</v>
      </c>
      <c r="G10" s="235">
        <v>540</v>
      </c>
    </row>
    <row r="11" spans="1:7" s="125" customFormat="1" ht="12.75" customHeight="1">
      <c r="A11" s="242">
        <v>1200062</v>
      </c>
      <c r="B11" s="547"/>
      <c r="C11" s="555" t="s">
        <v>359</v>
      </c>
      <c r="D11" s="235">
        <v>2</v>
      </c>
      <c r="E11" s="438">
        <f t="shared" si="1"/>
        <v>2.4000000000000004</v>
      </c>
      <c r="F11" s="235">
        <v>2</v>
      </c>
      <c r="G11" s="235">
        <v>350</v>
      </c>
    </row>
    <row r="12" spans="1:7" s="125" customFormat="1" ht="12.75" customHeight="1">
      <c r="A12" s="104">
        <v>1200070</v>
      </c>
      <c r="B12" s="548"/>
      <c r="C12" s="548" t="s">
        <v>360</v>
      </c>
      <c r="D12" s="243"/>
      <c r="E12" s="439"/>
      <c r="F12" s="243"/>
      <c r="G12" s="243">
        <f>SUM(G13:G14)</f>
        <v>920</v>
      </c>
    </row>
    <row r="13" spans="1:7" s="125" customFormat="1" ht="12.75" customHeight="1">
      <c r="A13" s="140">
        <v>1200070</v>
      </c>
      <c r="B13" s="549"/>
      <c r="C13" s="551" t="s">
        <v>361</v>
      </c>
      <c r="D13" s="235"/>
      <c r="E13" s="438"/>
      <c r="F13" s="235"/>
      <c r="G13" s="235">
        <v>520</v>
      </c>
    </row>
    <row r="14" spans="1:7" s="125" customFormat="1" ht="12.75" customHeight="1">
      <c r="A14" s="140">
        <v>1200070</v>
      </c>
      <c r="B14" s="114"/>
      <c r="C14" s="69" t="s">
        <v>362</v>
      </c>
      <c r="D14" s="221"/>
      <c r="E14" s="437"/>
      <c r="F14" s="221"/>
      <c r="G14" s="235">
        <v>400</v>
      </c>
    </row>
    <row r="15" spans="1:7" s="125" customFormat="1" ht="12.75" customHeight="1">
      <c r="A15" s="184" t="s">
        <v>363</v>
      </c>
      <c r="B15" s="236" t="s">
        <v>318</v>
      </c>
      <c r="C15" s="201" t="s">
        <v>364</v>
      </c>
      <c r="D15" s="221">
        <v>7</v>
      </c>
      <c r="E15" s="437">
        <f t="shared" si="1"/>
        <v>8.3999999999999986</v>
      </c>
      <c r="F15" s="221">
        <v>7</v>
      </c>
      <c r="G15" s="546"/>
    </row>
    <row r="16" spans="1:7" s="125" customFormat="1" ht="22.5" customHeight="1">
      <c r="A16" s="70" t="s">
        <v>280</v>
      </c>
      <c r="B16" s="240"/>
      <c r="C16" s="201" t="s">
        <v>365</v>
      </c>
      <c r="D16" s="221">
        <v>2218</v>
      </c>
      <c r="E16" s="437">
        <f t="shared" si="1"/>
        <v>2661.6000000000004</v>
      </c>
      <c r="F16" s="221">
        <v>1216</v>
      </c>
      <c r="G16" s="235">
        <v>2000</v>
      </c>
    </row>
    <row r="17" spans="1:7" s="125" customFormat="1" ht="12.75" customHeight="1">
      <c r="A17" s="98"/>
      <c r="B17" s="99"/>
      <c r="C17" s="185" t="s">
        <v>366</v>
      </c>
      <c r="D17" s="244">
        <f>D18+D19+D20+D22+D23+D24+D25+D26+D27+D28+D29</f>
        <v>39837</v>
      </c>
      <c r="E17" s="244">
        <f t="shared" ref="E17:F17" si="2">E18+E19+E20+E22+E23+E24+E25+E26+E27+E28+E29</f>
        <v>47804.4</v>
      </c>
      <c r="F17" s="244">
        <f t="shared" si="2"/>
        <v>40324</v>
      </c>
      <c r="G17" s="244">
        <f>G18+G19+G20+G22+G23+G24+G25+G26+G27+G28+G29</f>
        <v>41310</v>
      </c>
    </row>
    <row r="18" spans="1:7" s="125" customFormat="1" ht="12.75" customHeight="1">
      <c r="A18" s="6" t="s">
        <v>367</v>
      </c>
      <c r="B18" s="64"/>
      <c r="C18" s="69" t="s">
        <v>368</v>
      </c>
      <c r="D18" s="246">
        <v>14019</v>
      </c>
      <c r="E18" s="440">
        <f t="shared" si="1"/>
        <v>16822.800000000003</v>
      </c>
      <c r="F18" s="246">
        <v>14669</v>
      </c>
      <c r="G18" s="253">
        <v>15000</v>
      </c>
    </row>
    <row r="19" spans="1:7" s="125" customFormat="1" ht="12.75" customHeight="1">
      <c r="A19" s="6" t="s">
        <v>352</v>
      </c>
      <c r="B19" s="64"/>
      <c r="C19" s="69" t="s">
        <v>369</v>
      </c>
      <c r="D19" s="246">
        <v>23179</v>
      </c>
      <c r="E19" s="440">
        <f t="shared" si="1"/>
        <v>27814.800000000003</v>
      </c>
      <c r="F19" s="246">
        <v>23539</v>
      </c>
      <c r="G19" s="253">
        <v>24000</v>
      </c>
    </row>
    <row r="20" spans="1:7" s="125" customFormat="1" ht="12.75" customHeight="1">
      <c r="A20" s="6" t="s">
        <v>353</v>
      </c>
      <c r="B20" s="64"/>
      <c r="C20" s="69" t="s">
        <v>370</v>
      </c>
      <c r="D20" s="221">
        <v>15</v>
      </c>
      <c r="E20" s="437">
        <f t="shared" si="1"/>
        <v>18</v>
      </c>
      <c r="F20" s="221">
        <v>15</v>
      </c>
      <c r="G20" s="235">
        <v>100</v>
      </c>
    </row>
    <row r="21" spans="1:7" s="125" customFormat="1" ht="12.75" customHeight="1">
      <c r="A21" s="6" t="s">
        <v>289</v>
      </c>
      <c r="B21" s="64"/>
      <c r="C21" s="69" t="s">
        <v>232</v>
      </c>
      <c r="D21" s="221">
        <v>481</v>
      </c>
      <c r="E21" s="437">
        <f t="shared" si="1"/>
        <v>577.20000000000005</v>
      </c>
      <c r="F21" s="221">
        <v>530</v>
      </c>
      <c r="G21" s="235">
        <v>1000</v>
      </c>
    </row>
    <row r="22" spans="1:7" s="125" customFormat="1" ht="21.75" customHeight="1">
      <c r="A22" s="6">
        <v>1200055</v>
      </c>
      <c r="B22" s="64"/>
      <c r="C22" s="69" t="s">
        <v>231</v>
      </c>
      <c r="D22" s="221">
        <v>6</v>
      </c>
      <c r="E22" s="437">
        <f t="shared" si="1"/>
        <v>7.1999999999999993</v>
      </c>
      <c r="F22" s="221">
        <v>7</v>
      </c>
      <c r="G22" s="235">
        <v>10</v>
      </c>
    </row>
    <row r="23" spans="1:7" s="125" customFormat="1" ht="21.75" customHeight="1">
      <c r="A23" s="6">
        <v>1200056</v>
      </c>
      <c r="B23" s="64"/>
      <c r="C23" s="69" t="s">
        <v>233</v>
      </c>
      <c r="D23" s="221">
        <v>2618</v>
      </c>
      <c r="E23" s="437">
        <f t="shared" si="1"/>
        <v>3141.6000000000004</v>
      </c>
      <c r="F23" s="221">
        <v>2094</v>
      </c>
      <c r="G23" s="235">
        <v>2200</v>
      </c>
    </row>
    <row r="24" spans="1:7" s="550" customFormat="1" ht="12.75" customHeight="1">
      <c r="A24" s="122" t="s">
        <v>235</v>
      </c>
      <c r="B24" s="128"/>
      <c r="C24" s="129" t="s">
        <v>236</v>
      </c>
      <c r="D24" s="247"/>
      <c r="E24" s="441"/>
      <c r="F24" s="247"/>
      <c r="G24" s="248"/>
    </row>
    <row r="25" spans="1:7" s="550" customFormat="1" ht="12.75" customHeight="1">
      <c r="A25" s="122" t="s">
        <v>371</v>
      </c>
      <c r="B25" s="128"/>
      <c r="C25" s="129" t="s">
        <v>372</v>
      </c>
      <c r="D25" s="247"/>
      <c r="E25" s="441"/>
      <c r="F25" s="247"/>
      <c r="G25" s="248"/>
    </row>
    <row r="26" spans="1:7" s="550" customFormat="1" ht="12.75" customHeight="1">
      <c r="A26" s="122">
        <v>2200106</v>
      </c>
      <c r="B26" s="128"/>
      <c r="C26" s="129" t="s">
        <v>373</v>
      </c>
      <c r="D26" s="247"/>
      <c r="E26" s="441"/>
      <c r="F26" s="247"/>
      <c r="G26" s="248"/>
    </row>
    <row r="27" spans="1:7" s="125" customFormat="1" ht="27" customHeight="1">
      <c r="A27" s="100">
        <v>1200063</v>
      </c>
      <c r="B27" s="551"/>
      <c r="C27" s="69" t="s">
        <v>374</v>
      </c>
      <c r="D27" s="221"/>
      <c r="E27" s="437"/>
      <c r="F27" s="221"/>
      <c r="G27" s="235"/>
    </row>
    <row r="28" spans="1:7" s="125" customFormat="1" ht="30.75" customHeight="1">
      <c r="A28" s="6">
        <v>1200064</v>
      </c>
      <c r="B28" s="64"/>
      <c r="C28" s="69" t="s">
        <v>375</v>
      </c>
      <c r="D28" s="221"/>
      <c r="E28" s="437"/>
      <c r="F28" s="221"/>
      <c r="G28" s="235"/>
    </row>
    <row r="29" spans="1:7" s="125" customFormat="1" ht="33" customHeight="1">
      <c r="A29" s="6">
        <v>1200065</v>
      </c>
      <c r="B29" s="64"/>
      <c r="C29" s="69" t="s">
        <v>376</v>
      </c>
      <c r="D29" s="221"/>
      <c r="E29" s="437"/>
      <c r="F29" s="221"/>
      <c r="G29" s="235"/>
    </row>
    <row r="30" spans="1:7" s="125" customFormat="1" ht="12.75" customHeight="1">
      <c r="A30" s="98"/>
      <c r="B30" s="99"/>
      <c r="C30" s="87" t="s">
        <v>237</v>
      </c>
      <c r="D30" s="230">
        <f>SUM(D31:D44)</f>
        <v>31240</v>
      </c>
      <c r="E30" s="435">
        <f>SUM(E31:E44)</f>
        <v>37488</v>
      </c>
      <c r="F30" s="435">
        <f t="shared" ref="F30" si="3">SUM(F31:F44)</f>
        <v>32190</v>
      </c>
      <c r="G30" s="435">
        <f>SUM(G31:G44)</f>
        <v>34805</v>
      </c>
    </row>
    <row r="31" spans="1:7" s="125" customFormat="1" ht="12.75" customHeight="1">
      <c r="A31" s="95" t="s">
        <v>238</v>
      </c>
      <c r="B31" s="64"/>
      <c r="C31" s="96" t="s">
        <v>239</v>
      </c>
      <c r="D31" s="228"/>
      <c r="E31" s="433"/>
      <c r="F31" s="228"/>
      <c r="G31" s="235"/>
    </row>
    <row r="32" spans="1:7" s="125" customFormat="1" ht="12.75" customHeight="1">
      <c r="A32" s="6" t="s">
        <v>290</v>
      </c>
      <c r="B32" s="64"/>
      <c r="C32" s="69" t="s">
        <v>251</v>
      </c>
      <c r="D32" s="221">
        <v>1176</v>
      </c>
      <c r="E32" s="437">
        <f t="shared" si="1"/>
        <v>1411.1999999999998</v>
      </c>
      <c r="F32" s="221">
        <v>1189</v>
      </c>
      <c r="G32" s="235">
        <v>1200</v>
      </c>
    </row>
    <row r="33" spans="1:7" s="125" customFormat="1" ht="12.75" customHeight="1">
      <c r="A33" s="6" t="s">
        <v>377</v>
      </c>
      <c r="B33" s="64"/>
      <c r="C33" s="69" t="s">
        <v>378</v>
      </c>
      <c r="D33" s="221"/>
      <c r="E33" s="437"/>
      <c r="F33" s="221"/>
      <c r="G33" s="235"/>
    </row>
    <row r="34" spans="1:7" s="125" customFormat="1" ht="12.75" customHeight="1">
      <c r="A34" s="6">
        <v>1000272</v>
      </c>
      <c r="B34" s="64"/>
      <c r="C34" s="69" t="s">
        <v>379</v>
      </c>
      <c r="D34" s="221"/>
      <c r="E34" s="437"/>
      <c r="F34" s="221"/>
      <c r="G34" s="235"/>
    </row>
    <row r="35" spans="1:7" s="125" customFormat="1" ht="12.75" customHeight="1">
      <c r="A35" s="150" t="s">
        <v>380</v>
      </c>
      <c r="B35" s="114"/>
      <c r="C35" s="152" t="s">
        <v>381</v>
      </c>
      <c r="D35" s="221">
        <v>463</v>
      </c>
      <c r="E35" s="437">
        <f t="shared" si="1"/>
        <v>555.59999999999991</v>
      </c>
      <c r="F35" s="221"/>
      <c r="G35" s="235"/>
    </row>
    <row r="36" spans="1:7" s="125" customFormat="1" ht="12.75" customHeight="1">
      <c r="A36" s="6">
        <v>1000124</v>
      </c>
      <c r="B36" s="64"/>
      <c r="C36" s="94" t="s">
        <v>382</v>
      </c>
      <c r="D36" s="221">
        <v>73</v>
      </c>
      <c r="E36" s="437">
        <f t="shared" si="1"/>
        <v>87.6</v>
      </c>
      <c r="F36" s="221">
        <v>76</v>
      </c>
      <c r="G36" s="235">
        <v>100</v>
      </c>
    </row>
    <row r="37" spans="1:7" ht="12.75" customHeight="1">
      <c r="A37" s="6" t="s">
        <v>241</v>
      </c>
      <c r="B37" s="64"/>
      <c r="C37" s="94" t="s">
        <v>383</v>
      </c>
      <c r="D37" s="221">
        <v>5000</v>
      </c>
      <c r="E37" s="437">
        <f t="shared" si="1"/>
        <v>6000</v>
      </c>
      <c r="F37" s="221">
        <v>5114</v>
      </c>
      <c r="G37" s="235">
        <v>5200</v>
      </c>
    </row>
    <row r="38" spans="1:7" ht="12.75" customHeight="1">
      <c r="A38" s="6" t="s">
        <v>243</v>
      </c>
      <c r="B38" s="64"/>
      <c r="C38" s="94" t="s">
        <v>244</v>
      </c>
      <c r="D38" s="221">
        <v>202</v>
      </c>
      <c r="E38" s="437">
        <f t="shared" si="1"/>
        <v>242.39999999999998</v>
      </c>
      <c r="F38" s="221">
        <v>212</v>
      </c>
      <c r="G38" s="235">
        <v>300</v>
      </c>
    </row>
    <row r="39" spans="1:7" ht="12.75" customHeight="1">
      <c r="A39" s="6" t="s">
        <v>245</v>
      </c>
      <c r="B39" s="64"/>
      <c r="C39" s="94" t="s">
        <v>246</v>
      </c>
      <c r="D39" s="221">
        <v>1</v>
      </c>
      <c r="E39" s="437">
        <f t="shared" si="1"/>
        <v>1.2000000000000002</v>
      </c>
      <c r="F39" s="221">
        <v>3</v>
      </c>
      <c r="G39" s="235">
        <v>5</v>
      </c>
    </row>
    <row r="40" spans="1:7" ht="12.75" customHeight="1">
      <c r="A40" s="140" t="s">
        <v>247</v>
      </c>
      <c r="B40" s="114"/>
      <c r="C40" s="249" t="s">
        <v>384</v>
      </c>
      <c r="D40" s="221">
        <v>17330</v>
      </c>
      <c r="E40" s="437">
        <f t="shared" si="1"/>
        <v>20796</v>
      </c>
      <c r="F40" s="221">
        <v>17951</v>
      </c>
      <c r="G40" s="235">
        <v>19000</v>
      </c>
    </row>
    <row r="41" spans="1:7" ht="12.75" customHeight="1">
      <c r="A41" s="6" t="s">
        <v>249</v>
      </c>
      <c r="B41" s="64"/>
      <c r="C41" s="94" t="s">
        <v>250</v>
      </c>
      <c r="D41" s="221">
        <v>4890</v>
      </c>
      <c r="E41" s="437">
        <f t="shared" si="1"/>
        <v>5868</v>
      </c>
      <c r="F41" s="221">
        <v>5000</v>
      </c>
      <c r="G41" s="235">
        <v>6000</v>
      </c>
    </row>
    <row r="42" spans="1:7" ht="12.75" customHeight="1">
      <c r="A42" s="6">
        <v>1200057</v>
      </c>
      <c r="B42" s="64"/>
      <c r="C42" s="69" t="s">
        <v>252</v>
      </c>
      <c r="D42" s="221">
        <v>2105</v>
      </c>
      <c r="E42" s="437">
        <f t="shared" si="1"/>
        <v>2526</v>
      </c>
      <c r="F42" s="221">
        <v>2167</v>
      </c>
      <c r="G42" s="235">
        <v>2500</v>
      </c>
    </row>
    <row r="43" spans="1:7" ht="12.75" customHeight="1">
      <c r="A43" s="113" t="s">
        <v>380</v>
      </c>
      <c r="B43" s="114"/>
      <c r="C43" s="115" t="s">
        <v>381</v>
      </c>
      <c r="D43" s="221"/>
      <c r="E43" s="437"/>
      <c r="F43" s="221">
        <v>478</v>
      </c>
      <c r="G43" s="235">
        <v>500</v>
      </c>
    </row>
    <row r="44" spans="1:7" ht="12.75" customHeight="1">
      <c r="A44" s="250" t="s">
        <v>385</v>
      </c>
      <c r="B44" s="251">
        <v>33</v>
      </c>
      <c r="C44" s="252" t="s">
        <v>386</v>
      </c>
      <c r="D44" s="221"/>
      <c r="E44" s="437"/>
      <c r="F44" s="221"/>
      <c r="G44" s="235"/>
    </row>
    <row r="45" spans="1:7">
      <c r="A45" s="98"/>
      <c r="B45" s="99"/>
      <c r="C45" s="87" t="s">
        <v>254</v>
      </c>
      <c r="D45" s="230">
        <f>D46+D47+D48</f>
        <v>204</v>
      </c>
      <c r="E45" s="435">
        <f>E46+E47+E48</f>
        <v>244.79999999999998</v>
      </c>
      <c r="F45" s="435">
        <f t="shared" ref="F45:G45" si="4">F46+F47+F48</f>
        <v>204</v>
      </c>
      <c r="G45" s="435">
        <f t="shared" si="4"/>
        <v>2135</v>
      </c>
    </row>
    <row r="46" spans="1:7">
      <c r="A46" s="117">
        <v>1000215</v>
      </c>
      <c r="B46" s="118"/>
      <c r="C46" s="203" t="s">
        <v>255</v>
      </c>
      <c r="D46" s="253">
        <v>202</v>
      </c>
      <c r="E46" s="442">
        <f t="shared" si="1"/>
        <v>242.39999999999998</v>
      </c>
      <c r="F46" s="253">
        <v>202</v>
      </c>
      <c r="G46" s="552">
        <v>2000</v>
      </c>
    </row>
    <row r="47" spans="1:7">
      <c r="A47" s="254" t="s">
        <v>387</v>
      </c>
      <c r="B47" s="132" t="s">
        <v>388</v>
      </c>
      <c r="C47" s="255" t="s">
        <v>389</v>
      </c>
      <c r="D47" s="248"/>
      <c r="E47" s="443"/>
      <c r="F47" s="248"/>
      <c r="G47" s="248"/>
    </row>
    <row r="48" spans="1:7">
      <c r="A48" s="117">
        <v>1000207</v>
      </c>
      <c r="B48" s="256"/>
      <c r="C48" s="203" t="s">
        <v>256</v>
      </c>
      <c r="D48" s="243">
        <v>2</v>
      </c>
      <c r="E48" s="439">
        <f t="shared" si="1"/>
        <v>2.4000000000000004</v>
      </c>
      <c r="F48" s="243">
        <v>2</v>
      </c>
      <c r="G48" s="120">
        <v>135</v>
      </c>
    </row>
    <row r="49" spans="1:7">
      <c r="A49" s="100">
        <v>1000207</v>
      </c>
      <c r="B49" s="101" t="s">
        <v>257</v>
      </c>
      <c r="C49" s="237" t="s">
        <v>258</v>
      </c>
      <c r="D49" s="235"/>
      <c r="E49" s="438"/>
      <c r="F49" s="235"/>
      <c r="G49" s="8">
        <v>100</v>
      </c>
    </row>
    <row r="50" spans="1:7">
      <c r="A50" s="100">
        <v>1000207</v>
      </c>
      <c r="B50" s="101" t="s">
        <v>259</v>
      </c>
      <c r="C50" s="237" t="s">
        <v>260</v>
      </c>
      <c r="D50" s="235"/>
      <c r="E50" s="438"/>
      <c r="F50" s="235"/>
      <c r="G50" s="8">
        <v>35</v>
      </c>
    </row>
    <row r="51" spans="1:7">
      <c r="A51" s="100"/>
      <c r="B51" s="101"/>
      <c r="C51" s="108" t="s">
        <v>390</v>
      </c>
      <c r="D51" s="257"/>
      <c r="E51" s="444"/>
      <c r="F51" s="257"/>
      <c r="G51" s="123"/>
    </row>
    <row r="52" spans="1:7">
      <c r="A52" s="510" t="s">
        <v>391</v>
      </c>
      <c r="B52" s="510"/>
      <c r="C52" s="510"/>
      <c r="D52" s="510"/>
      <c r="E52" s="510"/>
      <c r="F52" s="510"/>
    </row>
    <row r="53" spans="1:7">
      <c r="A53" s="85" t="s">
        <v>392</v>
      </c>
      <c r="B53" s="86"/>
      <c r="C53" s="85"/>
      <c r="D53" s="85"/>
      <c r="E53" s="445"/>
      <c r="F53" s="85"/>
    </row>
    <row r="54" spans="1:7">
      <c r="E54" s="4"/>
      <c r="G54" s="428"/>
    </row>
    <row r="55" spans="1:7">
      <c r="E55" s="4"/>
      <c r="G55" s="428"/>
    </row>
    <row r="56" spans="1:7">
      <c r="A56" s="205"/>
      <c r="B56" s="206"/>
      <c r="C56" s="226"/>
      <c r="D56" s="226"/>
      <c r="E56" s="446"/>
      <c r="F56" s="226"/>
    </row>
    <row r="58" spans="1:7" ht="13.5">
      <c r="C58" s="553"/>
      <c r="D58" s="553"/>
      <c r="E58" s="554"/>
      <c r="F58" s="553"/>
    </row>
    <row r="59" spans="1:7" ht="13.5">
      <c r="C59" s="553"/>
      <c r="D59" s="553"/>
      <c r="E59" s="554"/>
      <c r="F59" s="553"/>
    </row>
  </sheetData>
  <mergeCells count="1">
    <mergeCell ref="A52:F52"/>
  </mergeCells>
  <pageMargins left="0.75" right="0.75" top="0.61" bottom="0.61" header="0.5" footer="0.5"/>
  <pageSetup paperSize="9" scale="95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3"/>
  <sheetViews>
    <sheetView workbookViewId="0">
      <selection activeCell="J19" sqref="J19"/>
    </sheetView>
  </sheetViews>
  <sheetFormatPr defaultColWidth="9.140625" defaultRowHeight="12.75"/>
  <cols>
    <col min="1" max="1" width="9.140625" style="111"/>
    <col min="2" max="2" width="7.5703125" style="63" customWidth="1"/>
    <col min="3" max="3" width="53.7109375" style="4" customWidth="1"/>
    <col min="4" max="4" width="10.140625" style="4" customWidth="1"/>
    <col min="5" max="5" width="9.5703125" style="4" customWidth="1"/>
    <col min="6" max="6" width="11.5703125" style="4" customWidth="1"/>
    <col min="7" max="7" width="9.85546875" style="4" customWidth="1"/>
    <col min="8" max="16384" width="9.140625" style="4"/>
  </cols>
  <sheetData>
    <row r="1" spans="1:7" ht="15.75" customHeight="1">
      <c r="A1" s="216"/>
      <c r="B1" s="209"/>
    </row>
    <row r="2" spans="1:7" ht="15.75" customHeight="1">
      <c r="A2" s="216"/>
      <c r="B2" s="209" t="s">
        <v>16</v>
      </c>
    </row>
    <row r="3" spans="1:7">
      <c r="A3" s="217"/>
      <c r="B3" s="218"/>
      <c r="G3" s="5" t="s">
        <v>394</v>
      </c>
    </row>
    <row r="4" spans="1:7" s="125" customFormat="1" ht="39" customHeight="1">
      <c r="A4" s="6" t="s">
        <v>211</v>
      </c>
      <c r="B4" s="64" t="s">
        <v>212</v>
      </c>
      <c r="C4" s="6" t="s">
        <v>213</v>
      </c>
      <c r="D4" s="6" t="s">
        <v>1695</v>
      </c>
      <c r="E4" s="539" t="s">
        <v>1696</v>
      </c>
      <c r="F4" s="6" t="s">
        <v>1697</v>
      </c>
      <c r="G4" s="100" t="s">
        <v>1678</v>
      </c>
    </row>
    <row r="5" spans="1:7" s="125" customFormat="1" ht="12.75" customHeight="1">
      <c r="A5" s="219"/>
      <c r="B5" s="220"/>
      <c r="C5" s="185" t="s">
        <v>395</v>
      </c>
      <c r="D5" s="230">
        <f>SUM(D6:D14)</f>
        <v>13</v>
      </c>
      <c r="E5" s="435">
        <f>SUM(E6:E14)</f>
        <v>15.600000000000001</v>
      </c>
      <c r="F5" s="230">
        <f t="shared" ref="F5:G5" si="0">SUM(F6:F14)</f>
        <v>5</v>
      </c>
      <c r="G5" s="230">
        <f t="shared" si="0"/>
        <v>410</v>
      </c>
    </row>
    <row r="6" spans="1:7" s="125" customFormat="1" ht="12.75" customHeight="1">
      <c r="A6" s="6">
        <v>1200039</v>
      </c>
      <c r="B6" s="64" t="s">
        <v>393</v>
      </c>
      <c r="C6" s="69" t="s">
        <v>351</v>
      </c>
      <c r="D6" s="221">
        <v>2</v>
      </c>
      <c r="E6" s="437">
        <f t="shared" ref="E6:E7" si="1">IFERROR(D6/10*12,"")</f>
        <v>2.4000000000000004</v>
      </c>
      <c r="F6" s="221">
        <v>2</v>
      </c>
      <c r="G6" s="235">
        <v>90</v>
      </c>
    </row>
    <row r="7" spans="1:7" s="125" customFormat="1" ht="12.75" customHeight="1">
      <c r="A7" s="6">
        <v>1200047</v>
      </c>
      <c r="B7" s="64" t="s">
        <v>393</v>
      </c>
      <c r="C7" s="69" t="s">
        <v>369</v>
      </c>
      <c r="D7" s="221">
        <v>1</v>
      </c>
      <c r="E7" s="437">
        <f t="shared" si="1"/>
        <v>1.2000000000000002</v>
      </c>
      <c r="F7" s="221">
        <v>1</v>
      </c>
      <c r="G7" s="235">
        <v>120</v>
      </c>
    </row>
    <row r="8" spans="1:7" s="125" customFormat="1" ht="12.75" customHeight="1">
      <c r="A8" s="6" t="s">
        <v>353</v>
      </c>
      <c r="B8" s="64" t="s">
        <v>393</v>
      </c>
      <c r="C8" s="69" t="s">
        <v>370</v>
      </c>
      <c r="D8" s="221"/>
      <c r="E8" s="221"/>
      <c r="F8" s="221"/>
      <c r="G8" s="235"/>
    </row>
    <row r="9" spans="1:7" s="125" customFormat="1" ht="12.75" customHeight="1">
      <c r="A9" s="6">
        <v>1100064</v>
      </c>
      <c r="B9" s="64" t="s">
        <v>393</v>
      </c>
      <c r="C9" s="69" t="s">
        <v>396</v>
      </c>
      <c r="D9" s="221"/>
      <c r="E9" s="221"/>
      <c r="F9" s="221"/>
      <c r="G9" s="235"/>
    </row>
    <row r="10" spans="1:7" s="125" customFormat="1" ht="12.75" customHeight="1">
      <c r="A10" s="6">
        <v>1100072</v>
      </c>
      <c r="B10" s="64" t="s">
        <v>393</v>
      </c>
      <c r="C10" s="69" t="s">
        <v>397</v>
      </c>
      <c r="D10" s="221"/>
      <c r="E10" s="221"/>
      <c r="F10" s="221"/>
      <c r="G10" s="235"/>
    </row>
    <row r="11" spans="1:7" s="556" customFormat="1" ht="12.75" customHeight="1">
      <c r="A11" s="6">
        <v>1000017</v>
      </c>
      <c r="B11" s="64"/>
      <c r="C11" s="69" t="s">
        <v>398</v>
      </c>
      <c r="D11" s="227"/>
      <c r="E11" s="227"/>
      <c r="F11" s="227"/>
      <c r="G11" s="235">
        <v>50</v>
      </c>
    </row>
    <row r="12" spans="1:7" s="125" customFormat="1" ht="12.75" customHeight="1">
      <c r="A12" s="6">
        <v>1200056</v>
      </c>
      <c r="B12" s="64" t="s">
        <v>393</v>
      </c>
      <c r="C12" s="69" t="s">
        <v>233</v>
      </c>
      <c r="D12" s="447"/>
      <c r="E12" s="8"/>
      <c r="F12" s="447"/>
      <c r="G12" s="447">
        <v>50</v>
      </c>
    </row>
    <row r="13" spans="1:7" s="125" customFormat="1" ht="12.75" customHeight="1">
      <c r="A13" s="6">
        <v>1000025</v>
      </c>
      <c r="B13" s="64" t="s">
        <v>393</v>
      </c>
      <c r="C13" s="69" t="s">
        <v>399</v>
      </c>
      <c r="D13" s="228">
        <v>10</v>
      </c>
      <c r="E13" s="437">
        <f t="shared" ref="E13" si="2">IFERROR(D13/10*12,"")</f>
        <v>12</v>
      </c>
      <c r="F13" s="228">
        <v>2</v>
      </c>
      <c r="G13" s="235">
        <v>100</v>
      </c>
    </row>
    <row r="14" spans="1:7" s="125" customFormat="1" ht="12.75" customHeight="1">
      <c r="A14" s="6">
        <v>1200055</v>
      </c>
      <c r="B14" s="64" t="s">
        <v>393</v>
      </c>
      <c r="C14" s="69" t="s">
        <v>231</v>
      </c>
      <c r="D14" s="228"/>
      <c r="E14" s="228"/>
      <c r="F14" s="228"/>
      <c r="G14" s="235"/>
    </row>
    <row r="15" spans="1:7" s="125" customFormat="1" ht="12.75" customHeight="1">
      <c r="A15" s="229"/>
      <c r="B15" s="99"/>
      <c r="C15" s="67" t="s">
        <v>237</v>
      </c>
      <c r="D15" s="230">
        <f>SUM(D16:D28)</f>
        <v>2855</v>
      </c>
      <c r="E15" s="230">
        <f t="shared" ref="E15:F15" si="3">SUM(E16:E28)</f>
        <v>3417.6</v>
      </c>
      <c r="F15" s="230">
        <f t="shared" si="3"/>
        <v>2216</v>
      </c>
      <c r="G15" s="230">
        <f>SUM(G16:G28)</f>
        <v>2795</v>
      </c>
    </row>
    <row r="16" spans="1:7" s="125" customFormat="1" ht="12.75" customHeight="1">
      <c r="A16" s="6">
        <v>1000074</v>
      </c>
      <c r="B16" s="64" t="s">
        <v>393</v>
      </c>
      <c r="C16" s="69" t="s">
        <v>400</v>
      </c>
      <c r="D16" s="221"/>
      <c r="E16" s="221"/>
      <c r="F16" s="221"/>
      <c r="G16" s="235">
        <v>20</v>
      </c>
    </row>
    <row r="17" spans="1:7" s="125" customFormat="1" ht="12.75" customHeight="1">
      <c r="A17" s="231" t="s">
        <v>238</v>
      </c>
      <c r="B17" s="64"/>
      <c r="C17" s="232" t="s">
        <v>239</v>
      </c>
      <c r="D17" s="221"/>
      <c r="E17" s="221"/>
      <c r="F17" s="221"/>
      <c r="G17" s="235"/>
    </row>
    <row r="18" spans="1:7" s="125" customFormat="1" ht="30.75" customHeight="1">
      <c r="A18" s="6">
        <v>1000116</v>
      </c>
      <c r="B18" s="64" t="s">
        <v>393</v>
      </c>
      <c r="C18" s="69" t="s">
        <v>401</v>
      </c>
      <c r="D18" s="221">
        <v>2</v>
      </c>
      <c r="E18" s="437">
        <f t="shared" ref="E18" si="4">IFERROR(D18/10*12,"")</f>
        <v>2.4000000000000004</v>
      </c>
      <c r="F18" s="221">
        <v>1</v>
      </c>
      <c r="G18" s="235">
        <v>25</v>
      </c>
    </row>
    <row r="19" spans="1:7" s="125" customFormat="1" ht="12.75" customHeight="1">
      <c r="A19" s="113" t="s">
        <v>380</v>
      </c>
      <c r="B19" s="114" t="s">
        <v>393</v>
      </c>
      <c r="C19" s="115" t="s">
        <v>381</v>
      </c>
      <c r="D19" s="221">
        <v>7</v>
      </c>
      <c r="E19" s="221"/>
      <c r="F19" s="221">
        <v>4</v>
      </c>
      <c r="G19" s="235">
        <v>50</v>
      </c>
    </row>
    <row r="20" spans="1:7" s="125" customFormat="1" ht="12.75" customHeight="1">
      <c r="A20" s="6">
        <v>1900026</v>
      </c>
      <c r="B20" s="64" t="s">
        <v>393</v>
      </c>
      <c r="C20" s="69" t="s">
        <v>262</v>
      </c>
      <c r="D20" s="221"/>
      <c r="E20" s="69"/>
      <c r="F20" s="221"/>
      <c r="G20" s="235"/>
    </row>
    <row r="21" spans="1:7" s="125" customFormat="1" ht="12.75" customHeight="1">
      <c r="A21" s="6">
        <v>1000165</v>
      </c>
      <c r="B21" s="64" t="s">
        <v>393</v>
      </c>
      <c r="C21" s="69" t="s">
        <v>402</v>
      </c>
      <c r="D21" s="228">
        <v>852</v>
      </c>
      <c r="E21" s="437">
        <f t="shared" ref="E21" si="5">IFERROR(D21/10*12,"")</f>
        <v>1022.4000000000001</v>
      </c>
      <c r="F21" s="228">
        <v>726</v>
      </c>
      <c r="G21" s="235">
        <v>1000</v>
      </c>
    </row>
    <row r="22" spans="1:7" s="125" customFormat="1" ht="12.75" customHeight="1">
      <c r="A22" s="6" t="s">
        <v>377</v>
      </c>
      <c r="B22" s="64" t="s">
        <v>393</v>
      </c>
      <c r="C22" s="69" t="s">
        <v>403</v>
      </c>
      <c r="D22" s="228"/>
      <c r="E22" s="201"/>
      <c r="F22" s="228"/>
      <c r="G22" s="235"/>
    </row>
    <row r="23" spans="1:7" s="125" customFormat="1" ht="12.75" customHeight="1">
      <c r="A23" s="6">
        <v>1700061</v>
      </c>
      <c r="B23" s="64" t="s">
        <v>393</v>
      </c>
      <c r="C23" s="69" t="s">
        <v>404</v>
      </c>
      <c r="D23" s="228"/>
      <c r="E23" s="222"/>
      <c r="F23" s="228">
        <v>60</v>
      </c>
      <c r="G23" s="235"/>
    </row>
    <row r="24" spans="1:7" s="125" customFormat="1" ht="12.75" customHeight="1">
      <c r="A24" s="6">
        <v>1000124</v>
      </c>
      <c r="B24" s="64" t="s">
        <v>393</v>
      </c>
      <c r="C24" s="69" t="s">
        <v>405</v>
      </c>
      <c r="D24" s="221"/>
      <c r="E24" s="69"/>
      <c r="F24" s="221"/>
      <c r="G24" s="235"/>
    </row>
    <row r="25" spans="1:7" s="125" customFormat="1" ht="12.75" customHeight="1">
      <c r="A25" s="6">
        <v>1000132</v>
      </c>
      <c r="B25" s="64" t="s">
        <v>393</v>
      </c>
      <c r="C25" s="69" t="s">
        <v>406</v>
      </c>
      <c r="D25" s="221">
        <v>958</v>
      </c>
      <c r="E25" s="437">
        <f t="shared" ref="E25:E27" si="6">IFERROR(D25/10*12,"")</f>
        <v>1149.5999999999999</v>
      </c>
      <c r="F25" s="221">
        <v>684</v>
      </c>
      <c r="G25" s="235">
        <v>800</v>
      </c>
    </row>
    <row r="26" spans="1:7" s="125" customFormat="1" ht="12.75" customHeight="1">
      <c r="A26" s="6">
        <v>1000140</v>
      </c>
      <c r="B26" s="64" t="s">
        <v>393</v>
      </c>
      <c r="C26" s="69" t="s">
        <v>407</v>
      </c>
      <c r="D26" s="221">
        <v>96</v>
      </c>
      <c r="E26" s="437">
        <f t="shared" si="6"/>
        <v>115.19999999999999</v>
      </c>
      <c r="F26" s="221">
        <v>69</v>
      </c>
      <c r="G26" s="235">
        <v>100</v>
      </c>
    </row>
    <row r="27" spans="1:7" s="125" customFormat="1" ht="12.75" customHeight="1">
      <c r="A27" s="6">
        <v>1000173</v>
      </c>
      <c r="B27" s="64" t="s">
        <v>393</v>
      </c>
      <c r="C27" s="69" t="s">
        <v>408</v>
      </c>
      <c r="D27" s="221">
        <v>940</v>
      </c>
      <c r="E27" s="437">
        <f t="shared" si="6"/>
        <v>1128</v>
      </c>
      <c r="F27" s="221">
        <v>672</v>
      </c>
      <c r="G27" s="235">
        <v>800</v>
      </c>
    </row>
    <row r="28" spans="1:7" s="125" customFormat="1" ht="12.75" customHeight="1">
      <c r="A28" s="6">
        <v>1200057</v>
      </c>
      <c r="B28" s="64" t="s">
        <v>393</v>
      </c>
      <c r="C28" s="69" t="s">
        <v>252</v>
      </c>
      <c r="D28" s="447"/>
      <c r="E28" s="8"/>
      <c r="F28" s="447"/>
      <c r="G28" s="447"/>
    </row>
    <row r="29" spans="1:7" s="125" customFormat="1" ht="12.75" customHeight="1">
      <c r="A29" s="229">
        <v>1000215</v>
      </c>
      <c r="B29" s="233" t="s">
        <v>393</v>
      </c>
      <c r="C29" s="185" t="s">
        <v>409</v>
      </c>
      <c r="D29" s="244"/>
      <c r="E29" s="88"/>
      <c r="F29" s="88"/>
      <c r="G29" s="245"/>
    </row>
    <row r="30" spans="1:7" s="125" customFormat="1" ht="12.75" customHeight="1">
      <c r="A30" s="69"/>
      <c r="B30" s="69"/>
      <c r="C30" s="223" t="s">
        <v>410</v>
      </c>
      <c r="D30" s="448"/>
      <c r="E30" s="224"/>
      <c r="F30" s="224"/>
      <c r="G30" s="557"/>
    </row>
    <row r="31" spans="1:7" s="125" customFormat="1" ht="12.75" customHeight="1">
      <c r="A31" s="69"/>
      <c r="B31" s="69"/>
      <c r="C31" s="223" t="s">
        <v>411</v>
      </c>
      <c r="D31" s="448"/>
      <c r="E31" s="224"/>
      <c r="F31" s="224"/>
      <c r="G31" s="557"/>
    </row>
    <row r="33" spans="5:7">
      <c r="E33" s="428"/>
      <c r="F33" s="428"/>
      <c r="G33" s="428"/>
    </row>
    <row r="34" spans="5:7">
      <c r="E34" s="428"/>
      <c r="F34" s="428"/>
      <c r="G34" s="428"/>
    </row>
    <row r="50" spans="1:6">
      <c r="A50" s="205"/>
      <c r="B50" s="206"/>
      <c r="C50" s="226"/>
      <c r="D50" s="226"/>
      <c r="E50" s="226"/>
      <c r="F50" s="226"/>
    </row>
    <row r="52" spans="1:6" ht="13.5">
      <c r="C52" s="553"/>
      <c r="D52" s="553"/>
      <c r="E52" s="553"/>
      <c r="F52" s="553"/>
    </row>
    <row r="53" spans="1:6" ht="13.5">
      <c r="C53" s="553"/>
      <c r="D53" s="553"/>
      <c r="E53" s="553"/>
      <c r="F53" s="553"/>
    </row>
  </sheetData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60"/>
  <sheetViews>
    <sheetView topLeftCell="A34" workbookViewId="0">
      <selection activeCell="I51" sqref="I51"/>
    </sheetView>
  </sheetViews>
  <sheetFormatPr defaultColWidth="9.140625" defaultRowHeight="12.75"/>
  <cols>
    <col min="1" max="1" width="9.140625" style="4"/>
    <col min="2" max="2" width="9.140625" style="63"/>
    <col min="3" max="3" width="49.140625" style="4" customWidth="1"/>
    <col min="4" max="4" width="14" style="4" customWidth="1"/>
    <col min="5" max="5" width="13" style="4" customWidth="1"/>
    <col min="6" max="6" width="12.85546875" style="4" customWidth="1"/>
    <col min="7" max="7" width="10" style="4" customWidth="1"/>
    <col min="8" max="16384" width="9.140625" style="4"/>
  </cols>
  <sheetData>
    <row r="1" spans="1:7" ht="15.75" customHeight="1">
      <c r="A1" s="208" t="s">
        <v>20</v>
      </c>
      <c r="B1" s="209"/>
    </row>
    <row r="2" spans="1:7" ht="15.75" customHeight="1">
      <c r="A2" s="208"/>
      <c r="B2" s="209"/>
    </row>
    <row r="3" spans="1:7" ht="15.75" customHeight="1">
      <c r="A3" s="208"/>
      <c r="B3" s="209"/>
      <c r="G3" s="5" t="s">
        <v>412</v>
      </c>
    </row>
    <row r="4" spans="1:7" ht="31.5" customHeight="1">
      <c r="A4" s="6" t="s">
        <v>211</v>
      </c>
      <c r="B4" s="64" t="s">
        <v>212</v>
      </c>
      <c r="C4" s="6" t="s">
        <v>213</v>
      </c>
      <c r="D4" s="6" t="s">
        <v>1695</v>
      </c>
      <c r="E4" s="539" t="s">
        <v>1696</v>
      </c>
      <c r="F4" s="6" t="s">
        <v>1697</v>
      </c>
      <c r="G4" s="100" t="s">
        <v>1678</v>
      </c>
    </row>
    <row r="5" spans="1:7" ht="12.75" customHeight="1">
      <c r="A5" s="98"/>
      <c r="B5" s="99"/>
      <c r="C5" s="185" t="s">
        <v>395</v>
      </c>
      <c r="D5" s="98">
        <f>SUM(D6:D9)</f>
        <v>1591</v>
      </c>
      <c r="E5" s="449">
        <f>SUM(E6:E9)</f>
        <v>1909.1999999999998</v>
      </c>
      <c r="F5" s="449">
        <f t="shared" ref="F5:G5" si="0">SUM(F6:F9)</f>
        <v>1485</v>
      </c>
      <c r="G5" s="449">
        <f t="shared" si="0"/>
        <v>1705</v>
      </c>
    </row>
    <row r="6" spans="1:7" ht="15.75" customHeight="1">
      <c r="A6" s="6" t="s">
        <v>413</v>
      </c>
      <c r="B6" s="64"/>
      <c r="C6" s="69" t="s">
        <v>414</v>
      </c>
      <c r="D6" s="8">
        <v>1</v>
      </c>
      <c r="E6" s="437">
        <f t="shared" ref="E6:E9" si="1">IFERROR(D6/10*12,"")</f>
        <v>1.2000000000000002</v>
      </c>
      <c r="F6" s="447">
        <v>3</v>
      </c>
      <c r="G6" s="447">
        <v>100</v>
      </c>
    </row>
    <row r="7" spans="1:7" ht="15.75" customHeight="1">
      <c r="A7" s="6">
        <v>1100064</v>
      </c>
      <c r="B7" s="64"/>
      <c r="C7" s="69" t="s">
        <v>415</v>
      </c>
      <c r="D7" s="8">
        <v>438</v>
      </c>
      <c r="E7" s="437">
        <f t="shared" si="1"/>
        <v>525.59999999999991</v>
      </c>
      <c r="F7" s="447">
        <v>178</v>
      </c>
      <c r="G7" s="447">
        <v>200</v>
      </c>
    </row>
    <row r="8" spans="1:7" ht="15.75" customHeight="1">
      <c r="A8" s="6">
        <v>1200039</v>
      </c>
      <c r="B8" s="64"/>
      <c r="C8" s="69" t="s">
        <v>351</v>
      </c>
      <c r="D8" s="8">
        <v>1151</v>
      </c>
      <c r="E8" s="437">
        <f t="shared" si="1"/>
        <v>1381.1999999999998</v>
      </c>
      <c r="F8" s="447">
        <v>1303</v>
      </c>
      <c r="G8" s="447">
        <v>1400</v>
      </c>
    </row>
    <row r="9" spans="1:7" ht="15.75" customHeight="1">
      <c r="A9" s="6">
        <v>1200055</v>
      </c>
      <c r="B9" s="64"/>
      <c r="C9" s="69" t="s">
        <v>231</v>
      </c>
      <c r="D9" s="8">
        <v>1</v>
      </c>
      <c r="E9" s="437">
        <f t="shared" si="1"/>
        <v>1.2000000000000002</v>
      </c>
      <c r="F9" s="447">
        <v>1</v>
      </c>
      <c r="G9" s="447">
        <v>5</v>
      </c>
    </row>
    <row r="10" spans="1:7" ht="15.75" customHeight="1">
      <c r="A10" s="98"/>
      <c r="B10" s="99"/>
      <c r="C10" s="67" t="s">
        <v>237</v>
      </c>
      <c r="D10" s="116">
        <f>SUM(D11:D33)</f>
        <v>1956</v>
      </c>
      <c r="E10" s="427">
        <f>SUM(E11:E33)</f>
        <v>2174.3999999999996</v>
      </c>
      <c r="F10" s="427">
        <f t="shared" ref="F10:G10" si="2">SUM(F11:F33)</f>
        <v>2024</v>
      </c>
      <c r="G10" s="427">
        <f t="shared" si="2"/>
        <v>2445</v>
      </c>
    </row>
    <row r="11" spans="1:7" ht="15.75" customHeight="1">
      <c r="A11" s="150" t="s">
        <v>380</v>
      </c>
      <c r="B11" s="114"/>
      <c r="C11" s="152" t="s">
        <v>416</v>
      </c>
      <c r="D11" s="8">
        <v>144</v>
      </c>
      <c r="E11" s="8"/>
      <c r="F11" s="447">
        <v>163</v>
      </c>
      <c r="G11" s="447">
        <v>200</v>
      </c>
    </row>
    <row r="12" spans="1:7" ht="15.75" customHeight="1">
      <c r="A12" s="140">
        <v>1500024</v>
      </c>
      <c r="B12" s="114"/>
      <c r="C12" s="210" t="s">
        <v>417</v>
      </c>
      <c r="D12" s="8"/>
      <c r="E12" s="8"/>
      <c r="F12" s="447"/>
      <c r="G12" s="447"/>
    </row>
    <row r="13" spans="1:7" ht="15.75" customHeight="1">
      <c r="A13" s="105">
        <v>1000272</v>
      </c>
      <c r="B13" s="211"/>
      <c r="C13" s="210" t="s">
        <v>379</v>
      </c>
      <c r="D13" s="8"/>
      <c r="E13" s="8"/>
      <c r="F13" s="447"/>
      <c r="G13" s="447"/>
    </row>
    <row r="14" spans="1:7" ht="15.75" customHeight="1">
      <c r="A14" s="95" t="s">
        <v>238</v>
      </c>
      <c r="B14" s="64"/>
      <c r="C14" s="96" t="s">
        <v>239</v>
      </c>
      <c r="D14" s="8"/>
      <c r="E14" s="8"/>
      <c r="F14" s="447"/>
      <c r="G14" s="447"/>
    </row>
    <row r="15" spans="1:7" ht="12.75" customHeight="1">
      <c r="A15" s="140">
        <v>1000116</v>
      </c>
      <c r="B15" s="114"/>
      <c r="C15" s="210" t="s">
        <v>251</v>
      </c>
      <c r="D15" s="8">
        <v>343</v>
      </c>
      <c r="E15" s="437">
        <f t="shared" ref="E15:E21" si="3">IFERROR(D15/10*12,"")</f>
        <v>411.59999999999997</v>
      </c>
      <c r="F15" s="447">
        <v>307</v>
      </c>
      <c r="G15" s="447">
        <v>350</v>
      </c>
    </row>
    <row r="16" spans="1:7" ht="15.75" customHeight="1">
      <c r="A16" s="6">
        <v>1000124</v>
      </c>
      <c r="B16" s="64"/>
      <c r="C16" s="69" t="s">
        <v>418</v>
      </c>
      <c r="D16" s="8">
        <v>1</v>
      </c>
      <c r="E16" s="437">
        <f t="shared" si="3"/>
        <v>1.2000000000000002</v>
      </c>
      <c r="F16" s="447">
        <v>1</v>
      </c>
      <c r="G16" s="447">
        <v>5</v>
      </c>
    </row>
    <row r="17" spans="1:14" ht="15" customHeight="1">
      <c r="A17" s="6" t="s">
        <v>241</v>
      </c>
      <c r="B17" s="64"/>
      <c r="C17" s="69" t="s">
        <v>419</v>
      </c>
      <c r="D17" s="8">
        <v>56</v>
      </c>
      <c r="E17" s="437">
        <f t="shared" si="3"/>
        <v>67.199999999999989</v>
      </c>
      <c r="F17" s="447">
        <v>67</v>
      </c>
      <c r="G17" s="447">
        <v>100</v>
      </c>
    </row>
    <row r="18" spans="1:14" ht="15.75" customHeight="1">
      <c r="A18" s="6" t="s">
        <v>243</v>
      </c>
      <c r="B18" s="64"/>
      <c r="C18" s="69" t="s">
        <v>244</v>
      </c>
      <c r="D18" s="8">
        <v>21</v>
      </c>
      <c r="E18" s="437">
        <f t="shared" si="3"/>
        <v>25.200000000000003</v>
      </c>
      <c r="F18" s="447">
        <v>25</v>
      </c>
      <c r="G18" s="447">
        <v>60</v>
      </c>
    </row>
    <row r="19" spans="1:14" ht="15.75" customHeight="1">
      <c r="A19" s="6">
        <v>1000157</v>
      </c>
      <c r="B19" s="64"/>
      <c r="C19" s="69" t="s">
        <v>246</v>
      </c>
      <c r="D19" s="8">
        <v>2</v>
      </c>
      <c r="E19" s="437">
        <f t="shared" si="3"/>
        <v>2.4000000000000004</v>
      </c>
      <c r="F19" s="447">
        <v>3</v>
      </c>
      <c r="G19" s="447">
        <v>10</v>
      </c>
    </row>
    <row r="20" spans="1:14" ht="15.75" customHeight="1">
      <c r="A20" s="6">
        <v>1000165</v>
      </c>
      <c r="B20" s="64"/>
      <c r="C20" s="69" t="s">
        <v>248</v>
      </c>
      <c r="D20" s="8">
        <v>1068</v>
      </c>
      <c r="E20" s="437">
        <f t="shared" si="3"/>
        <v>1281.5999999999999</v>
      </c>
      <c r="F20" s="447">
        <v>1159</v>
      </c>
      <c r="G20" s="447">
        <v>1300</v>
      </c>
    </row>
    <row r="21" spans="1:14" ht="15.75" customHeight="1">
      <c r="A21" s="6" t="s">
        <v>249</v>
      </c>
      <c r="B21" s="64"/>
      <c r="C21" s="69" t="s">
        <v>250</v>
      </c>
      <c r="D21" s="8">
        <v>57</v>
      </c>
      <c r="E21" s="437">
        <f t="shared" si="3"/>
        <v>68.400000000000006</v>
      </c>
      <c r="F21" s="447">
        <v>67</v>
      </c>
      <c r="G21" s="447">
        <v>100</v>
      </c>
    </row>
    <row r="22" spans="1:14" ht="15.75" customHeight="1">
      <c r="A22" s="6" t="s">
        <v>377</v>
      </c>
      <c r="B22" s="64"/>
      <c r="C22" s="69" t="s">
        <v>403</v>
      </c>
      <c r="D22" s="8"/>
      <c r="E22" s="8"/>
      <c r="F22" s="447"/>
      <c r="G22" s="447"/>
    </row>
    <row r="23" spans="1:14" ht="15.75" customHeight="1">
      <c r="A23" s="6">
        <v>1700087</v>
      </c>
      <c r="B23" s="64"/>
      <c r="C23" s="69" t="s">
        <v>420</v>
      </c>
      <c r="D23" s="8"/>
      <c r="E23" s="8"/>
      <c r="F23" s="447"/>
      <c r="G23" s="447"/>
    </row>
    <row r="24" spans="1:14" ht="15.75" customHeight="1">
      <c r="A24" s="6">
        <v>1700061</v>
      </c>
      <c r="B24" s="64"/>
      <c r="C24" s="69" t="s">
        <v>421</v>
      </c>
      <c r="D24" s="8">
        <v>58</v>
      </c>
      <c r="E24" s="437">
        <f t="shared" ref="E24" si="4">IFERROR(D24/10*12,"")</f>
        <v>69.599999999999994</v>
      </c>
      <c r="F24" s="447">
        <v>2</v>
      </c>
      <c r="G24" s="447">
        <v>20</v>
      </c>
    </row>
    <row r="25" spans="1:14" ht="15.75" customHeight="1">
      <c r="A25" s="6">
        <v>1700079</v>
      </c>
      <c r="B25" s="64"/>
      <c r="C25" s="69" t="s">
        <v>422</v>
      </c>
      <c r="D25" s="8"/>
      <c r="E25" s="8"/>
      <c r="F25" s="447"/>
      <c r="G25" s="447"/>
    </row>
    <row r="26" spans="1:14" ht="15.75" customHeight="1">
      <c r="A26" s="6">
        <v>1700095</v>
      </c>
      <c r="B26" s="64"/>
      <c r="C26" s="69" t="s">
        <v>423</v>
      </c>
      <c r="D26" s="8"/>
      <c r="E26" s="8"/>
      <c r="F26" s="447"/>
      <c r="G26" s="447"/>
    </row>
    <row r="27" spans="1:14" ht="15.75" customHeight="1">
      <c r="A27" s="6">
        <v>1700103</v>
      </c>
      <c r="B27" s="64"/>
      <c r="C27" s="69" t="s">
        <v>424</v>
      </c>
      <c r="D27" s="8"/>
      <c r="E27" s="8"/>
      <c r="F27" s="447"/>
      <c r="G27" s="447"/>
    </row>
    <row r="28" spans="1:14" ht="15.75" customHeight="1">
      <c r="A28" s="6">
        <v>1600097</v>
      </c>
      <c r="B28" s="64"/>
      <c r="C28" s="69" t="s">
        <v>425</v>
      </c>
      <c r="D28" s="8"/>
      <c r="E28" s="8"/>
      <c r="F28" s="447"/>
      <c r="G28" s="447"/>
      <c r="N28" s="544"/>
    </row>
    <row r="29" spans="1:14" ht="15.75" customHeight="1">
      <c r="A29" s="90" t="s">
        <v>426</v>
      </c>
      <c r="B29" s="68"/>
      <c r="C29" s="69" t="s">
        <v>427</v>
      </c>
      <c r="D29" s="8"/>
      <c r="E29" s="8"/>
      <c r="F29" s="447"/>
      <c r="G29" s="447"/>
    </row>
    <row r="30" spans="1:14" ht="15.75" customHeight="1">
      <c r="A30" s="90" t="s">
        <v>428</v>
      </c>
      <c r="B30" s="68"/>
      <c r="C30" s="69" t="s">
        <v>429</v>
      </c>
      <c r="D30" s="8"/>
      <c r="E30" s="8"/>
      <c r="F30" s="447"/>
      <c r="G30" s="447"/>
    </row>
    <row r="31" spans="1:14" ht="15.75" customHeight="1">
      <c r="A31" s="90" t="s">
        <v>430</v>
      </c>
      <c r="B31" s="68"/>
      <c r="C31" s="69" t="s">
        <v>431</v>
      </c>
      <c r="D31" s="8"/>
      <c r="E31" s="8"/>
      <c r="F31" s="447"/>
      <c r="G31" s="447"/>
    </row>
    <row r="32" spans="1:14" ht="15.75" customHeight="1">
      <c r="A32" s="6">
        <v>1200057</v>
      </c>
      <c r="B32" s="64"/>
      <c r="C32" s="69" t="s">
        <v>252</v>
      </c>
      <c r="D32" s="8"/>
      <c r="E32" s="8"/>
      <c r="F32" s="447">
        <v>230</v>
      </c>
      <c r="G32" s="447">
        <v>300</v>
      </c>
    </row>
    <row r="33" spans="1:7" ht="15.75" customHeight="1">
      <c r="A33" s="90">
        <v>1300177</v>
      </c>
      <c r="B33" s="68"/>
      <c r="C33" s="69" t="s">
        <v>342</v>
      </c>
      <c r="D33" s="8">
        <v>206</v>
      </c>
      <c r="E33" s="437">
        <f t="shared" ref="E33" si="5">IFERROR(D33/10*12,"")</f>
        <v>247.20000000000002</v>
      </c>
      <c r="F33" s="447"/>
      <c r="G33" s="447"/>
    </row>
    <row r="34" spans="1:7" ht="15.75" customHeight="1">
      <c r="B34" s="4"/>
    </row>
    <row r="35" spans="1:7" ht="19.5" customHeight="1">
      <c r="A35" s="109" t="s">
        <v>432</v>
      </c>
      <c r="B35" s="110"/>
      <c r="C35" s="212"/>
      <c r="G35" s="5" t="s">
        <v>433</v>
      </c>
    </row>
    <row r="36" spans="1:7" ht="29.25" customHeight="1">
      <c r="A36" s="6" t="s">
        <v>211</v>
      </c>
      <c r="B36" s="64" t="s">
        <v>212</v>
      </c>
      <c r="C36" s="6" t="s">
        <v>213</v>
      </c>
      <c r="D36" s="6" t="s">
        <v>1695</v>
      </c>
      <c r="E36" s="539" t="s">
        <v>1696</v>
      </c>
      <c r="F36" s="6" t="s">
        <v>1697</v>
      </c>
      <c r="G36" s="100" t="s">
        <v>1678</v>
      </c>
    </row>
    <row r="37" spans="1:7" ht="30" customHeight="1">
      <c r="A37" s="6">
        <v>1000231</v>
      </c>
      <c r="B37" s="64"/>
      <c r="C37" s="91" t="s">
        <v>434</v>
      </c>
      <c r="D37" s="8">
        <v>95050</v>
      </c>
      <c r="E37" s="437">
        <f t="shared" ref="E37:E38" si="6">IFERROR(D37/10*12,"")</f>
        <v>114060</v>
      </c>
      <c r="F37" s="8">
        <v>88119</v>
      </c>
      <c r="G37" s="8">
        <v>92000</v>
      </c>
    </row>
    <row r="38" spans="1:7" ht="25.5" customHeight="1">
      <c r="A38" s="6">
        <v>1000231</v>
      </c>
      <c r="B38" s="64" t="s">
        <v>435</v>
      </c>
      <c r="C38" s="91" t="s">
        <v>436</v>
      </c>
      <c r="D38" s="8">
        <v>1682</v>
      </c>
      <c r="E38" s="437">
        <f t="shared" si="6"/>
        <v>2018.3999999999999</v>
      </c>
      <c r="F38" s="8">
        <v>11337</v>
      </c>
      <c r="G38" s="8">
        <v>12000</v>
      </c>
    </row>
    <row r="39" spans="1:7" ht="30.75" customHeight="1">
      <c r="A39" s="205"/>
      <c r="B39" s="206"/>
      <c r="C39" s="124"/>
      <c r="E39" s="428"/>
      <c r="F39" s="428"/>
      <c r="G39" s="428"/>
    </row>
    <row r="40" spans="1:7" ht="27.75" customHeight="1">
      <c r="A40" s="205"/>
      <c r="B40" s="206"/>
      <c r="C40" s="124"/>
      <c r="E40" s="428"/>
      <c r="F40" s="428"/>
      <c r="G40" s="428"/>
    </row>
    <row r="41" spans="1:7" ht="28.5" customHeight="1">
      <c r="A41" s="560"/>
      <c r="B41" s="561"/>
      <c r="E41" s="428"/>
      <c r="F41" s="428"/>
      <c r="G41" s="428"/>
    </row>
    <row r="42" spans="1:7" ht="13.5" customHeight="1">
      <c r="A42" s="205"/>
      <c r="B42" s="206"/>
      <c r="C42" s="212"/>
    </row>
    <row r="43" spans="1:7" ht="16.5" customHeight="1"/>
    <row r="44" spans="1:7">
      <c r="A44" s="213"/>
      <c r="B44" s="214"/>
    </row>
    <row r="45" spans="1:7">
      <c r="A45" s="258"/>
      <c r="B45" s="259"/>
    </row>
    <row r="46" spans="1:7">
      <c r="A46" s="258"/>
      <c r="B46" s="259"/>
    </row>
    <row r="49" spans="1:7" ht="13.5">
      <c r="A49" s="558"/>
      <c r="B49" s="559"/>
      <c r="C49" s="558"/>
      <c r="D49" s="558"/>
      <c r="E49" s="558"/>
      <c r="F49" s="558"/>
      <c r="G49" s="558"/>
    </row>
    <row r="50" spans="1:7" ht="13.5">
      <c r="A50" s="558"/>
      <c r="B50" s="559"/>
      <c r="C50" s="558"/>
      <c r="D50" s="558"/>
      <c r="E50" s="558"/>
      <c r="F50" s="558"/>
      <c r="G50" s="558"/>
    </row>
    <row r="51" spans="1:7" ht="13.5">
      <c r="A51" s="558"/>
      <c r="B51" s="559"/>
      <c r="C51" s="558"/>
      <c r="D51" s="558"/>
      <c r="E51" s="558"/>
      <c r="F51" s="558"/>
      <c r="G51" s="558"/>
    </row>
    <row r="53" spans="1:7">
      <c r="A53" s="205"/>
      <c r="B53" s="206"/>
      <c r="C53" s="124"/>
    </row>
    <row r="60" spans="1:7">
      <c r="A60" s="205"/>
      <c r="B60" s="206"/>
      <c r="C60" s="124"/>
    </row>
  </sheetData>
  <pageMargins left="0.75" right="0.75" top="1" bottom="1" header="0.5" footer="0.5"/>
  <pageSetup paperSize="9" orientation="portrait" horizontalDpi="1200" verticalDpi="12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8"/>
  <sheetViews>
    <sheetView workbookViewId="0">
      <selection activeCell="I24" sqref="I24"/>
    </sheetView>
  </sheetViews>
  <sheetFormatPr defaultColWidth="9.140625" defaultRowHeight="12.75"/>
  <cols>
    <col min="1" max="2" width="9.85546875" style="4" customWidth="1"/>
    <col min="3" max="3" width="47.140625" style="4" customWidth="1"/>
    <col min="4" max="6" width="12.42578125" style="4" customWidth="1"/>
    <col min="7" max="7" width="9.85546875" style="4" customWidth="1"/>
    <col min="8" max="16384" width="9.140625" style="4"/>
  </cols>
  <sheetData>
    <row r="1" spans="1:7">
      <c r="A1" s="85" t="s">
        <v>21</v>
      </c>
      <c r="B1" s="86"/>
    </row>
    <row r="2" spans="1:7">
      <c r="A2" s="182"/>
      <c r="B2" s="183"/>
      <c r="G2" s="5" t="s">
        <v>437</v>
      </c>
    </row>
    <row r="3" spans="1:7" s="562" customFormat="1" ht="38.25">
      <c r="A3" s="140" t="s">
        <v>211</v>
      </c>
      <c r="B3" s="114" t="s">
        <v>212</v>
      </c>
      <c r="C3" s="184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 s="562" customFormat="1">
      <c r="A4" s="98"/>
      <c r="B4" s="99"/>
      <c r="C4" s="185" t="s">
        <v>438</v>
      </c>
      <c r="D4" s="98"/>
      <c r="E4" s="98"/>
      <c r="F4" s="98"/>
      <c r="G4" s="220"/>
    </row>
    <row r="5" spans="1:7" ht="25.5">
      <c r="A5" s="186">
        <v>1000033</v>
      </c>
      <c r="B5" s="187"/>
      <c r="C5" s="188" t="s">
        <v>439</v>
      </c>
      <c r="D5" s="563">
        <f>D6+D7</f>
        <v>353</v>
      </c>
      <c r="E5" s="564">
        <f>E6+E7</f>
        <v>423.59999999999997</v>
      </c>
      <c r="F5" s="564">
        <f t="shared" ref="F5:G5" si="0">F6+F7</f>
        <v>360</v>
      </c>
      <c r="G5" s="564">
        <f t="shared" si="0"/>
        <v>550</v>
      </c>
    </row>
    <row r="6" spans="1:7">
      <c r="A6" s="189">
        <v>1000033</v>
      </c>
      <c r="B6" s="190" t="s">
        <v>257</v>
      </c>
      <c r="C6" s="191" t="s">
        <v>440</v>
      </c>
      <c r="D6" s="153">
        <v>76</v>
      </c>
      <c r="E6" s="437">
        <f t="shared" ref="E6:E7" si="1">IFERROR(D6/10*12,"")</f>
        <v>91.199999999999989</v>
      </c>
      <c r="F6" s="153">
        <v>76</v>
      </c>
      <c r="G6" s="153">
        <v>110</v>
      </c>
    </row>
    <row r="7" spans="1:7">
      <c r="A7" s="189">
        <v>1000033</v>
      </c>
      <c r="B7" s="190">
        <v>21</v>
      </c>
      <c r="C7" s="191" t="s">
        <v>441</v>
      </c>
      <c r="D7" s="153">
        <v>277</v>
      </c>
      <c r="E7" s="437">
        <f t="shared" si="1"/>
        <v>332.4</v>
      </c>
      <c r="F7" s="153">
        <v>284</v>
      </c>
      <c r="G7" s="153">
        <v>440</v>
      </c>
    </row>
    <row r="8" spans="1:7">
      <c r="A8" s="192">
        <v>1000041</v>
      </c>
      <c r="B8" s="193"/>
      <c r="C8" s="194" t="s">
        <v>442</v>
      </c>
      <c r="D8" s="563">
        <v>1180</v>
      </c>
      <c r="E8" s="450">
        <f>IFERROR(D8/10*12,"")</f>
        <v>1416</v>
      </c>
      <c r="F8" s="563">
        <f>SUM(F9:F19)</f>
        <v>1178</v>
      </c>
      <c r="G8" s="563">
        <f>SUM(G9:G19)</f>
        <v>1858</v>
      </c>
    </row>
    <row r="9" spans="1:7">
      <c r="A9" s="140">
        <v>1000041</v>
      </c>
      <c r="B9" s="195">
        <v>22</v>
      </c>
      <c r="C9" s="196" t="s">
        <v>443</v>
      </c>
      <c r="D9" s="153">
        <v>26</v>
      </c>
      <c r="E9" s="437">
        <f t="shared" ref="E9:E17" si="2">IFERROR(D9/10*12,"")</f>
        <v>31.200000000000003</v>
      </c>
      <c r="F9" s="153">
        <v>26</v>
      </c>
      <c r="G9" s="153">
        <v>78</v>
      </c>
    </row>
    <row r="10" spans="1:7">
      <c r="A10" s="140">
        <v>1000041</v>
      </c>
      <c r="B10" s="195">
        <v>23</v>
      </c>
      <c r="C10" s="196" t="s">
        <v>444</v>
      </c>
      <c r="D10" s="153">
        <v>2</v>
      </c>
      <c r="E10" s="437">
        <f t="shared" si="2"/>
        <v>2.4000000000000004</v>
      </c>
      <c r="F10" s="153">
        <v>2</v>
      </c>
      <c r="G10" s="153">
        <v>5</v>
      </c>
    </row>
    <row r="11" spans="1:7">
      <c r="A11" s="140">
        <v>1000041</v>
      </c>
      <c r="B11" s="195">
        <v>25</v>
      </c>
      <c r="C11" s="196" t="s">
        <v>445</v>
      </c>
      <c r="D11" s="153">
        <v>92</v>
      </c>
      <c r="E11" s="437">
        <f t="shared" si="2"/>
        <v>110.39999999999999</v>
      </c>
      <c r="F11" s="153">
        <v>102</v>
      </c>
      <c r="G11" s="153">
        <v>110</v>
      </c>
    </row>
    <row r="12" spans="1:7">
      <c r="A12" s="140">
        <v>1000041</v>
      </c>
      <c r="B12" s="195">
        <v>26</v>
      </c>
      <c r="C12" s="196" t="s">
        <v>446</v>
      </c>
      <c r="D12" s="153">
        <v>132</v>
      </c>
      <c r="E12" s="437">
        <f t="shared" si="2"/>
        <v>158.39999999999998</v>
      </c>
      <c r="F12" s="153">
        <v>133</v>
      </c>
      <c r="G12" s="153">
        <v>110</v>
      </c>
    </row>
    <row r="13" spans="1:7">
      <c r="A13" s="140">
        <v>1000041</v>
      </c>
      <c r="B13" s="195" t="s">
        <v>257</v>
      </c>
      <c r="C13" s="196" t="s">
        <v>1698</v>
      </c>
      <c r="D13" s="153">
        <v>76</v>
      </c>
      <c r="E13" s="437">
        <f t="shared" si="2"/>
        <v>91.199999999999989</v>
      </c>
      <c r="F13" s="153">
        <v>71</v>
      </c>
      <c r="G13" s="153">
        <v>120</v>
      </c>
    </row>
    <row r="14" spans="1:7">
      <c r="A14" s="140">
        <v>1000041</v>
      </c>
      <c r="B14" s="114" t="s">
        <v>257</v>
      </c>
      <c r="C14" s="196" t="s">
        <v>447</v>
      </c>
      <c r="D14" s="153">
        <v>72</v>
      </c>
      <c r="E14" s="437">
        <f t="shared" si="2"/>
        <v>86.4</v>
      </c>
      <c r="F14" s="153">
        <v>73</v>
      </c>
      <c r="G14" s="153">
        <v>95</v>
      </c>
    </row>
    <row r="15" spans="1:7">
      <c r="A15" s="140">
        <v>1000041</v>
      </c>
      <c r="B15" s="114" t="s">
        <v>257</v>
      </c>
      <c r="C15" s="196" t="s">
        <v>448</v>
      </c>
      <c r="D15" s="153">
        <v>391</v>
      </c>
      <c r="E15" s="437">
        <f t="shared" si="2"/>
        <v>469.20000000000005</v>
      </c>
      <c r="F15" s="153">
        <v>384</v>
      </c>
      <c r="G15" s="153">
        <v>710</v>
      </c>
    </row>
    <row r="16" spans="1:7">
      <c r="A16" s="140">
        <v>1000041</v>
      </c>
      <c r="B16" s="114">
        <v>24</v>
      </c>
      <c r="C16" s="196" t="s">
        <v>449</v>
      </c>
      <c r="D16" s="153">
        <v>376</v>
      </c>
      <c r="E16" s="437">
        <f t="shared" si="2"/>
        <v>451.20000000000005</v>
      </c>
      <c r="F16" s="153">
        <v>378</v>
      </c>
      <c r="G16" s="153">
        <v>600</v>
      </c>
    </row>
    <row r="17" spans="1:7">
      <c r="A17" s="140">
        <v>1000041</v>
      </c>
      <c r="B17" s="114" t="s">
        <v>450</v>
      </c>
      <c r="C17" s="196" t="s">
        <v>451</v>
      </c>
      <c r="D17" s="153">
        <v>9</v>
      </c>
      <c r="E17" s="437">
        <f t="shared" si="2"/>
        <v>10.8</v>
      </c>
      <c r="F17" s="153">
        <v>9</v>
      </c>
      <c r="G17" s="153">
        <v>30</v>
      </c>
    </row>
    <row r="18" spans="1:7">
      <c r="A18" s="197">
        <v>1200055</v>
      </c>
      <c r="B18" s="198"/>
      <c r="C18" s="69" t="s">
        <v>231</v>
      </c>
      <c r="D18" s="237"/>
      <c r="E18" s="237"/>
      <c r="F18" s="237"/>
      <c r="G18" s="237"/>
    </row>
    <row r="19" spans="1:7">
      <c r="A19" s="150" t="s">
        <v>380</v>
      </c>
      <c r="B19" s="64"/>
      <c r="C19" s="152" t="s">
        <v>381</v>
      </c>
      <c r="D19" s="237"/>
      <c r="E19" s="237"/>
      <c r="F19" s="237"/>
      <c r="G19" s="237"/>
    </row>
    <row r="20" spans="1:7">
      <c r="A20" s="98"/>
      <c r="B20" s="99"/>
      <c r="C20" s="185" t="s">
        <v>452</v>
      </c>
      <c r="D20" s="565">
        <f>D21+D22+D23</f>
        <v>839</v>
      </c>
      <c r="E20" s="566">
        <f>E21+E22+E23</f>
        <v>1006.8</v>
      </c>
      <c r="F20" s="566">
        <f t="shared" ref="F20:G20" si="3">F21+F22+F23</f>
        <v>1038</v>
      </c>
      <c r="G20" s="566">
        <f t="shared" si="3"/>
        <v>1200</v>
      </c>
    </row>
    <row r="21" spans="1:7">
      <c r="A21" s="199">
        <v>1000215</v>
      </c>
      <c r="B21" s="200"/>
      <c r="C21" s="119" t="s">
        <v>453</v>
      </c>
      <c r="D21" s="563">
        <v>728</v>
      </c>
      <c r="E21" s="450">
        <f t="shared" ref="E21" si="4">IFERROR(D21/10*12,"")</f>
        <v>873.59999999999991</v>
      </c>
      <c r="F21" s="563">
        <v>729</v>
      </c>
      <c r="G21" s="563">
        <v>950</v>
      </c>
    </row>
    <row r="22" spans="1:7" ht="25.5">
      <c r="A22" s="100" t="s">
        <v>454</v>
      </c>
      <c r="B22" s="64"/>
      <c r="C22" s="201" t="s">
        <v>455</v>
      </c>
      <c r="D22" s="153"/>
      <c r="E22" s="153"/>
      <c r="F22" s="153"/>
      <c r="G22" s="153"/>
    </row>
    <row r="23" spans="1:7">
      <c r="A23" s="199">
        <v>1000207</v>
      </c>
      <c r="B23" s="202"/>
      <c r="C23" s="203" t="s">
        <v>456</v>
      </c>
      <c r="D23" s="563">
        <v>111</v>
      </c>
      <c r="E23" s="450">
        <f t="shared" ref="E23" si="5">IFERROR(D23/10*12,"")</f>
        <v>133.19999999999999</v>
      </c>
      <c r="F23" s="563">
        <f>SUM(F24:F25)</f>
        <v>309</v>
      </c>
      <c r="G23" s="563">
        <v>250</v>
      </c>
    </row>
    <row r="24" spans="1:7">
      <c r="A24" s="146">
        <v>1000207</v>
      </c>
      <c r="B24" s="204" t="s">
        <v>257</v>
      </c>
      <c r="C24" s="153" t="s">
        <v>457</v>
      </c>
      <c r="D24" s="153"/>
      <c r="E24" s="153"/>
      <c r="F24" s="153">
        <v>88</v>
      </c>
      <c r="G24" s="153"/>
    </row>
    <row r="25" spans="1:7">
      <c r="A25" s="146">
        <v>1000207</v>
      </c>
      <c r="B25" s="204" t="s">
        <v>259</v>
      </c>
      <c r="C25" s="153" t="s">
        <v>458</v>
      </c>
      <c r="D25" s="153"/>
      <c r="E25" s="153"/>
      <c r="F25" s="153">
        <v>221</v>
      </c>
      <c r="G25" s="153"/>
    </row>
    <row r="26" spans="1:7">
      <c r="A26" s="205"/>
      <c r="B26" s="206"/>
      <c r="C26" s="207"/>
      <c r="D26" s="567"/>
      <c r="E26" s="567"/>
      <c r="F26" s="567"/>
      <c r="G26" s="567"/>
    </row>
    <row r="28" spans="1:7">
      <c r="E28" s="428"/>
      <c r="F28" s="428"/>
      <c r="G28" s="428"/>
    </row>
  </sheetData>
  <pageMargins left="0.75" right="0.75" top="1" bottom="1" header="0.5" footer="0.5"/>
  <pageSetup paperSize="9" scale="99" orientation="portrait" horizontalDpi="1200" verticalDpi="1200"/>
  <headerFooter alignWithMargins="0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63"/>
  <sheetViews>
    <sheetView topLeftCell="A142" workbookViewId="0">
      <selection activeCell="D162" sqref="D162:H170"/>
    </sheetView>
  </sheetViews>
  <sheetFormatPr defaultColWidth="9.140625" defaultRowHeight="12.75"/>
  <cols>
    <col min="1" max="1" width="8.28515625" style="135" customWidth="1"/>
    <col min="2" max="2" width="6.85546875" style="135" customWidth="1"/>
    <col min="3" max="3" width="57.140625" style="136" customWidth="1"/>
    <col min="4" max="4" width="12.28515625" style="136" customWidth="1"/>
    <col min="5" max="5" width="12.28515625" style="434" customWidth="1"/>
    <col min="6" max="6" width="12.28515625" style="136" customWidth="1"/>
    <col min="7" max="7" width="9.140625" style="136"/>
    <col min="8" max="16384" width="9.140625" style="4"/>
  </cols>
  <sheetData>
    <row r="1" spans="1:10" ht="15.75" customHeight="1">
      <c r="A1" s="137" t="s">
        <v>22</v>
      </c>
      <c r="B1" s="137"/>
      <c r="C1" s="138"/>
    </row>
    <row r="2" spans="1:10" ht="15.75" customHeight="1">
      <c r="G2" s="139" t="s">
        <v>459</v>
      </c>
    </row>
    <row r="3" spans="1:10" ht="33" customHeight="1">
      <c r="A3" s="140" t="s">
        <v>211</v>
      </c>
      <c r="B3" s="140" t="s">
        <v>212</v>
      </c>
      <c r="C3" s="140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10" ht="12.75" customHeight="1">
      <c r="A4" s="141"/>
      <c r="B4" s="141"/>
      <c r="C4" s="142" t="s">
        <v>460</v>
      </c>
      <c r="D4" s="570">
        <f>SUM(D5:D7)</f>
        <v>9487</v>
      </c>
      <c r="E4" s="571">
        <f>SUM(E5:E7)</f>
        <v>11384.400000000001</v>
      </c>
      <c r="F4" s="571">
        <f t="shared" ref="F4:G4" si="0">SUM(F5:F7)</f>
        <v>9730</v>
      </c>
      <c r="G4" s="571">
        <f t="shared" si="0"/>
        <v>9950</v>
      </c>
    </row>
    <row r="5" spans="1:10" ht="12.75" customHeight="1">
      <c r="A5" s="143" t="s">
        <v>461</v>
      </c>
      <c r="B5" s="144"/>
      <c r="C5" s="145" t="s">
        <v>462</v>
      </c>
      <c r="D5" s="468">
        <v>1299</v>
      </c>
      <c r="E5" s="437">
        <f t="shared" ref="E5:E7" si="1">IFERROR(D5/10*12,"")</f>
        <v>1558.8000000000002</v>
      </c>
      <c r="F5" s="468">
        <v>1334</v>
      </c>
      <c r="G5" s="469">
        <v>1500</v>
      </c>
    </row>
    <row r="6" spans="1:10" ht="12.75" customHeight="1">
      <c r="A6" s="143" t="s">
        <v>463</v>
      </c>
      <c r="B6" s="144"/>
      <c r="C6" s="145" t="s">
        <v>464</v>
      </c>
      <c r="D6" s="468">
        <v>7772</v>
      </c>
      <c r="E6" s="437">
        <f t="shared" si="1"/>
        <v>9326.4000000000015</v>
      </c>
      <c r="F6" s="468">
        <v>7970</v>
      </c>
      <c r="G6" s="469">
        <v>8000</v>
      </c>
    </row>
    <row r="7" spans="1:10" ht="12.75" customHeight="1">
      <c r="A7" s="143" t="s">
        <v>465</v>
      </c>
      <c r="B7" s="144"/>
      <c r="C7" s="145" t="s">
        <v>466</v>
      </c>
      <c r="D7" s="468">
        <v>416</v>
      </c>
      <c r="E7" s="437">
        <f t="shared" si="1"/>
        <v>499.20000000000005</v>
      </c>
      <c r="F7" s="468">
        <v>426</v>
      </c>
      <c r="G7" s="469">
        <v>450</v>
      </c>
    </row>
    <row r="8" spans="1:10" ht="12.75" customHeight="1">
      <c r="A8" s="147"/>
      <c r="B8" s="148"/>
      <c r="C8" s="149" t="s">
        <v>467</v>
      </c>
      <c r="D8" s="470">
        <f>SUM(D9:D19)</f>
        <v>9834</v>
      </c>
      <c r="E8" s="572">
        <f>SUM(E9:E19)</f>
        <v>11800.800000000001</v>
      </c>
      <c r="F8" s="572">
        <f t="shared" ref="F8:G8" si="2">SUM(F9:F19)</f>
        <v>10054</v>
      </c>
      <c r="G8" s="572">
        <f t="shared" si="2"/>
        <v>10200</v>
      </c>
    </row>
    <row r="9" spans="1:10" ht="12.75" customHeight="1">
      <c r="A9" s="150" t="s">
        <v>468</v>
      </c>
      <c r="B9" s="151"/>
      <c r="C9" s="152" t="s">
        <v>469</v>
      </c>
      <c r="D9" s="469"/>
      <c r="E9" s="573"/>
      <c r="F9" s="469"/>
      <c r="G9" s="469"/>
    </row>
    <row r="10" spans="1:10" ht="12.75" customHeight="1">
      <c r="A10" s="150" t="s">
        <v>470</v>
      </c>
      <c r="B10" s="151"/>
      <c r="C10" s="152" t="s">
        <v>471</v>
      </c>
      <c r="D10" s="469"/>
      <c r="E10" s="573"/>
      <c r="F10" s="469"/>
      <c r="G10" s="469"/>
      <c r="J10" s="164"/>
    </row>
    <row r="11" spans="1:10" ht="12.75" customHeight="1">
      <c r="A11" s="150" t="s">
        <v>472</v>
      </c>
      <c r="B11" s="151"/>
      <c r="C11" s="152" t="s">
        <v>473</v>
      </c>
      <c r="D11" s="469"/>
      <c r="E11" s="573"/>
      <c r="F11" s="469"/>
      <c r="G11" s="469"/>
    </row>
    <row r="12" spans="1:10" ht="12.75" customHeight="1">
      <c r="A12" s="407" t="s">
        <v>474</v>
      </c>
      <c r="B12" s="408"/>
      <c r="C12" s="410" t="s">
        <v>1684</v>
      </c>
      <c r="D12" s="471">
        <v>8226</v>
      </c>
      <c r="E12" s="451">
        <f t="shared" ref="E12" si="3">IFERROR(D12/10*12,"")</f>
        <v>9871.2000000000007</v>
      </c>
      <c r="F12" s="471">
        <v>8441</v>
      </c>
      <c r="G12" s="471">
        <v>8500</v>
      </c>
    </row>
    <row r="13" spans="1:10" ht="12.75" customHeight="1">
      <c r="A13" s="407" t="s">
        <v>1682</v>
      </c>
      <c r="B13" s="408"/>
      <c r="C13" s="410" t="s">
        <v>1683</v>
      </c>
      <c r="D13" s="471"/>
      <c r="E13" s="574"/>
      <c r="F13" s="471"/>
      <c r="G13" s="471"/>
    </row>
    <row r="14" spans="1:10" ht="12.75" customHeight="1">
      <c r="A14" s="150" t="s">
        <v>475</v>
      </c>
      <c r="B14" s="151"/>
      <c r="C14" s="152" t="s">
        <v>476</v>
      </c>
      <c r="D14" s="469"/>
      <c r="E14" s="573"/>
      <c r="F14" s="469"/>
      <c r="G14" s="469"/>
    </row>
    <row r="15" spans="1:10" ht="12.75" customHeight="1">
      <c r="A15" s="150" t="s">
        <v>477</v>
      </c>
      <c r="B15" s="151"/>
      <c r="C15" s="152" t="s">
        <v>478</v>
      </c>
      <c r="D15" s="469"/>
      <c r="E15" s="573"/>
      <c r="F15" s="469"/>
      <c r="G15" s="469"/>
    </row>
    <row r="16" spans="1:10" ht="12.75" customHeight="1">
      <c r="A16" s="150" t="s">
        <v>479</v>
      </c>
      <c r="B16" s="151"/>
      <c r="C16" s="152" t="s">
        <v>480</v>
      </c>
      <c r="D16" s="469"/>
      <c r="E16" s="573"/>
      <c r="F16" s="469"/>
      <c r="G16" s="469"/>
    </row>
    <row r="17" spans="1:7" ht="12.75" customHeight="1">
      <c r="A17" s="150" t="s">
        <v>481</v>
      </c>
      <c r="B17" s="151"/>
      <c r="C17" s="152" t="s">
        <v>482</v>
      </c>
      <c r="D17" s="469"/>
      <c r="E17" s="573"/>
      <c r="F17" s="469"/>
      <c r="G17" s="469"/>
    </row>
    <row r="18" spans="1:7" ht="12.75" customHeight="1">
      <c r="A18" s="150" t="s">
        <v>483</v>
      </c>
      <c r="B18" s="151"/>
      <c r="C18" s="152" t="s">
        <v>484</v>
      </c>
      <c r="D18" s="469"/>
      <c r="E18" s="573"/>
      <c r="F18" s="469"/>
      <c r="G18" s="469"/>
    </row>
    <row r="19" spans="1:7" ht="12.75" customHeight="1">
      <c r="A19" s="150" t="s">
        <v>485</v>
      </c>
      <c r="B19" s="151"/>
      <c r="C19" s="152" t="s">
        <v>486</v>
      </c>
      <c r="D19" s="469">
        <v>1608</v>
      </c>
      <c r="E19" s="437">
        <f t="shared" ref="E19" si="4">IFERROR(D19/10*12,"")</f>
        <v>1929.6000000000001</v>
      </c>
      <c r="F19" s="469">
        <v>1613</v>
      </c>
      <c r="G19" s="469">
        <v>1700</v>
      </c>
    </row>
    <row r="20" spans="1:7" ht="12.75" customHeight="1">
      <c r="A20" s="154"/>
      <c r="B20" s="155"/>
      <c r="C20" s="156" t="s">
        <v>487</v>
      </c>
      <c r="D20" s="470">
        <f>SUM(D21:D26)</f>
        <v>462</v>
      </c>
      <c r="E20" s="572">
        <f>SUM(E21:E26)</f>
        <v>554.40000000000009</v>
      </c>
      <c r="F20" s="572">
        <f t="shared" ref="F20:G20" si="5">SUM(F21:F26)</f>
        <v>461</v>
      </c>
      <c r="G20" s="572">
        <f t="shared" si="5"/>
        <v>670</v>
      </c>
    </row>
    <row r="21" spans="1:7" ht="12.75" customHeight="1">
      <c r="A21" s="150" t="s">
        <v>488</v>
      </c>
      <c r="B21" s="151"/>
      <c r="C21" s="152" t="s">
        <v>489</v>
      </c>
      <c r="D21" s="469">
        <v>4</v>
      </c>
      <c r="E21" s="437">
        <f t="shared" ref="E21:E22" si="6">IFERROR(D21/10*12,"")</f>
        <v>4.8000000000000007</v>
      </c>
      <c r="F21" s="469">
        <v>4</v>
      </c>
      <c r="G21" s="469">
        <v>20</v>
      </c>
    </row>
    <row r="22" spans="1:7" ht="12.75" customHeight="1">
      <c r="A22" s="407" t="s">
        <v>490</v>
      </c>
      <c r="B22" s="408"/>
      <c r="C22" s="410" t="s">
        <v>1689</v>
      </c>
      <c r="D22" s="471">
        <v>275</v>
      </c>
      <c r="E22" s="451">
        <f t="shared" si="6"/>
        <v>330</v>
      </c>
      <c r="F22" s="471">
        <v>272</v>
      </c>
      <c r="G22" s="471">
        <v>400</v>
      </c>
    </row>
    <row r="23" spans="1:7" ht="12.75" customHeight="1">
      <c r="A23" s="150" t="s">
        <v>491</v>
      </c>
      <c r="B23" s="151"/>
      <c r="C23" s="152" t="s">
        <v>492</v>
      </c>
      <c r="D23" s="469"/>
      <c r="E23" s="573"/>
      <c r="F23" s="469"/>
      <c r="G23" s="469"/>
    </row>
    <row r="24" spans="1:7" ht="12.75" customHeight="1">
      <c r="A24" s="150" t="s">
        <v>493</v>
      </c>
      <c r="B24" s="151"/>
      <c r="C24" s="152" t="s">
        <v>494</v>
      </c>
      <c r="D24" s="469">
        <v>129</v>
      </c>
      <c r="E24" s="437">
        <f t="shared" ref="E24:E26" si="7">IFERROR(D24/10*12,"")</f>
        <v>154.80000000000001</v>
      </c>
      <c r="F24" s="469">
        <v>130</v>
      </c>
      <c r="G24" s="469">
        <v>150</v>
      </c>
    </row>
    <row r="25" spans="1:7" ht="12.75" customHeight="1">
      <c r="A25" s="150" t="s">
        <v>495</v>
      </c>
      <c r="B25" s="151"/>
      <c r="C25" s="152" t="s">
        <v>496</v>
      </c>
      <c r="D25" s="469">
        <v>41</v>
      </c>
      <c r="E25" s="437">
        <f t="shared" si="7"/>
        <v>49.199999999999996</v>
      </c>
      <c r="F25" s="469">
        <v>43</v>
      </c>
      <c r="G25" s="469">
        <v>50</v>
      </c>
    </row>
    <row r="26" spans="1:7" ht="12.75" customHeight="1">
      <c r="A26" s="150" t="s">
        <v>497</v>
      </c>
      <c r="B26" s="151"/>
      <c r="C26" s="152" t="s">
        <v>498</v>
      </c>
      <c r="D26" s="469">
        <v>13</v>
      </c>
      <c r="E26" s="437">
        <f t="shared" si="7"/>
        <v>15.600000000000001</v>
      </c>
      <c r="F26" s="469">
        <v>12</v>
      </c>
      <c r="G26" s="469">
        <v>50</v>
      </c>
    </row>
    <row r="27" spans="1:7" ht="12.75" customHeight="1">
      <c r="A27" s="157"/>
      <c r="B27" s="158"/>
      <c r="C27" s="149" t="s">
        <v>499</v>
      </c>
      <c r="D27" s="470"/>
      <c r="E27" s="572"/>
      <c r="F27" s="470"/>
      <c r="G27" s="470"/>
    </row>
    <row r="28" spans="1:7" ht="12.75" customHeight="1">
      <c r="A28" s="150" t="s">
        <v>500</v>
      </c>
      <c r="B28" s="151"/>
      <c r="C28" s="152" t="s">
        <v>501</v>
      </c>
      <c r="D28" s="469"/>
      <c r="E28" s="573"/>
      <c r="F28" s="469"/>
      <c r="G28" s="469"/>
    </row>
    <row r="29" spans="1:7" ht="12.75" customHeight="1">
      <c r="A29" s="150" t="s">
        <v>502</v>
      </c>
      <c r="B29" s="151"/>
      <c r="C29" s="152" t="s">
        <v>503</v>
      </c>
      <c r="D29" s="469"/>
      <c r="E29" s="573"/>
      <c r="F29" s="469"/>
      <c r="G29" s="469"/>
    </row>
    <row r="30" spans="1:7" ht="12.75" customHeight="1">
      <c r="A30" s="150" t="s">
        <v>504</v>
      </c>
      <c r="B30" s="151"/>
      <c r="C30" s="152" t="s">
        <v>505</v>
      </c>
      <c r="D30" s="469"/>
      <c r="E30" s="573"/>
      <c r="F30" s="469"/>
      <c r="G30" s="469"/>
    </row>
    <row r="31" spans="1:7" ht="12.75" customHeight="1">
      <c r="A31" s="150" t="s">
        <v>506</v>
      </c>
      <c r="B31" s="151"/>
      <c r="C31" s="152" t="s">
        <v>507</v>
      </c>
      <c r="D31" s="469"/>
      <c r="E31" s="573"/>
      <c r="F31" s="469"/>
      <c r="G31" s="469"/>
    </row>
    <row r="32" spans="1:7" ht="12.75" customHeight="1">
      <c r="A32" s="150" t="s">
        <v>508</v>
      </c>
      <c r="B32" s="151"/>
      <c r="C32" s="152" t="s">
        <v>509</v>
      </c>
      <c r="D32" s="469"/>
      <c r="E32" s="573"/>
      <c r="F32" s="469"/>
      <c r="G32" s="469"/>
    </row>
    <row r="33" spans="1:7" ht="12.75" customHeight="1">
      <c r="A33" s="150" t="s">
        <v>510</v>
      </c>
      <c r="B33" s="151"/>
      <c r="C33" s="152" t="s">
        <v>511</v>
      </c>
      <c r="D33" s="469"/>
      <c r="E33" s="573"/>
      <c r="F33" s="469"/>
      <c r="G33" s="469"/>
    </row>
    <row r="34" spans="1:7" ht="12.75" customHeight="1">
      <c r="A34" s="150" t="s">
        <v>512</v>
      </c>
      <c r="B34" s="151"/>
      <c r="C34" s="152" t="s">
        <v>513</v>
      </c>
      <c r="D34" s="469"/>
      <c r="E34" s="573"/>
      <c r="F34" s="469"/>
      <c r="G34" s="469"/>
    </row>
    <row r="35" spans="1:7" ht="12.75" customHeight="1">
      <c r="A35" s="150" t="s">
        <v>514</v>
      </c>
      <c r="B35" s="151"/>
      <c r="C35" s="152" t="s">
        <v>515</v>
      </c>
      <c r="D35" s="469"/>
      <c r="E35" s="573"/>
      <c r="F35" s="469"/>
      <c r="G35" s="469"/>
    </row>
    <row r="36" spans="1:7" ht="27" customHeight="1">
      <c r="A36" s="150" t="s">
        <v>516</v>
      </c>
      <c r="B36" s="151"/>
      <c r="C36" s="152" t="s">
        <v>517</v>
      </c>
      <c r="D36" s="469"/>
      <c r="E36" s="573"/>
      <c r="F36" s="469"/>
      <c r="G36" s="469"/>
    </row>
    <row r="37" spans="1:7" ht="12.75" customHeight="1">
      <c r="A37" s="150" t="s">
        <v>380</v>
      </c>
      <c r="B37" s="151"/>
      <c r="C37" s="152" t="s">
        <v>381</v>
      </c>
      <c r="D37" s="469"/>
      <c r="E37" s="573"/>
      <c r="F37" s="469"/>
      <c r="G37" s="469"/>
    </row>
    <row r="38" spans="1:7" ht="12.75" customHeight="1">
      <c r="A38" s="150" t="s">
        <v>518</v>
      </c>
      <c r="B38" s="151"/>
      <c r="C38" s="152" t="s">
        <v>519</v>
      </c>
      <c r="D38" s="469"/>
      <c r="E38" s="573"/>
      <c r="F38" s="469"/>
      <c r="G38" s="469"/>
    </row>
    <row r="39" spans="1:7" ht="12.75" customHeight="1">
      <c r="A39" s="150" t="s">
        <v>520</v>
      </c>
      <c r="B39" s="151"/>
      <c r="C39" s="152" t="s">
        <v>521</v>
      </c>
      <c r="D39" s="469"/>
      <c r="E39" s="573"/>
      <c r="F39" s="469"/>
      <c r="G39" s="469">
        <v>550</v>
      </c>
    </row>
    <row r="40" spans="1:7" ht="12.75" customHeight="1">
      <c r="A40" s="150" t="s">
        <v>522</v>
      </c>
      <c r="B40" s="151"/>
      <c r="C40" s="152" t="s">
        <v>523</v>
      </c>
      <c r="D40" s="469"/>
      <c r="E40" s="573"/>
      <c r="F40" s="469"/>
      <c r="G40" s="469"/>
    </row>
    <row r="41" spans="1:7" ht="12.75" customHeight="1">
      <c r="A41" s="150" t="s">
        <v>524</v>
      </c>
      <c r="B41" s="151"/>
      <c r="C41" s="152" t="s">
        <v>525</v>
      </c>
      <c r="D41" s="469"/>
      <c r="E41" s="573"/>
      <c r="F41" s="469"/>
      <c r="G41" s="469"/>
    </row>
    <row r="42" spans="1:7" ht="12.75" customHeight="1">
      <c r="A42" s="150" t="s">
        <v>526</v>
      </c>
      <c r="B42" s="151"/>
      <c r="C42" s="152" t="s">
        <v>527</v>
      </c>
      <c r="D42" s="469"/>
      <c r="E42" s="573"/>
      <c r="F42" s="469"/>
      <c r="G42" s="469"/>
    </row>
    <row r="43" spans="1:7" ht="12.75" customHeight="1">
      <c r="A43" s="150" t="s">
        <v>528</v>
      </c>
      <c r="B43" s="151"/>
      <c r="C43" s="152" t="s">
        <v>529</v>
      </c>
      <c r="D43" s="469"/>
      <c r="E43" s="573"/>
      <c r="F43" s="469"/>
      <c r="G43" s="469"/>
    </row>
    <row r="44" spans="1:7" ht="12.75" customHeight="1">
      <c r="A44" s="150" t="s">
        <v>530</v>
      </c>
      <c r="B44" s="151"/>
      <c r="C44" s="152" t="s">
        <v>531</v>
      </c>
      <c r="D44" s="469"/>
      <c r="E44" s="573"/>
      <c r="F44" s="469"/>
      <c r="G44" s="469"/>
    </row>
    <row r="45" spans="1:7" ht="12.75" customHeight="1">
      <c r="A45" s="159" t="s">
        <v>532</v>
      </c>
      <c r="B45" s="160"/>
      <c r="C45" s="161" t="s">
        <v>533</v>
      </c>
      <c r="D45" s="469"/>
      <c r="E45" s="573"/>
      <c r="F45" s="469"/>
      <c r="G45" s="469"/>
    </row>
    <row r="46" spans="1:7" ht="12.75" customHeight="1">
      <c r="A46" s="159" t="s">
        <v>534</v>
      </c>
      <c r="B46" s="160"/>
      <c r="C46" s="161" t="s">
        <v>535</v>
      </c>
      <c r="D46" s="469"/>
      <c r="E46" s="573"/>
      <c r="F46" s="469"/>
      <c r="G46" s="469"/>
    </row>
    <row r="47" spans="1:7" ht="12.75" customHeight="1">
      <c r="A47" s="159" t="s">
        <v>536</v>
      </c>
      <c r="B47" s="160"/>
      <c r="C47" s="161" t="s">
        <v>537</v>
      </c>
      <c r="D47" s="469"/>
      <c r="E47" s="573"/>
      <c r="F47" s="469"/>
      <c r="G47" s="469"/>
    </row>
    <row r="48" spans="1:7" ht="12.75" customHeight="1">
      <c r="A48" s="159" t="s">
        <v>538</v>
      </c>
      <c r="B48" s="160"/>
      <c r="C48" s="161" t="s">
        <v>539</v>
      </c>
      <c r="D48" s="469"/>
      <c r="E48" s="573"/>
      <c r="F48" s="469"/>
      <c r="G48" s="469"/>
    </row>
    <row r="49" spans="1:7" ht="12.75" customHeight="1">
      <c r="A49" s="568" t="s">
        <v>1685</v>
      </c>
      <c r="B49" s="409"/>
      <c r="C49" s="569" t="s">
        <v>1688</v>
      </c>
      <c r="D49" s="471"/>
      <c r="E49" s="574"/>
      <c r="F49" s="471"/>
      <c r="G49" s="471"/>
    </row>
    <row r="50" spans="1:7" ht="12.75" customHeight="1">
      <c r="A50" s="159" t="s">
        <v>540</v>
      </c>
      <c r="B50" s="160"/>
      <c r="C50" s="161" t="s">
        <v>541</v>
      </c>
      <c r="D50" s="469"/>
      <c r="E50" s="573"/>
      <c r="F50" s="469"/>
      <c r="G50" s="469"/>
    </row>
    <row r="51" spans="1:7" ht="12.75" customHeight="1">
      <c r="A51" s="159" t="s">
        <v>542</v>
      </c>
      <c r="B51" s="160"/>
      <c r="C51" s="161" t="s">
        <v>543</v>
      </c>
      <c r="D51" s="469"/>
      <c r="E51" s="573"/>
      <c r="F51" s="469"/>
      <c r="G51" s="469"/>
    </row>
    <row r="52" spans="1:7" ht="12.75" customHeight="1">
      <c r="A52" s="159" t="s">
        <v>544</v>
      </c>
      <c r="B52" s="160"/>
      <c r="C52" s="161" t="s">
        <v>545</v>
      </c>
      <c r="D52" s="469"/>
      <c r="E52" s="573"/>
      <c r="F52" s="469"/>
      <c r="G52" s="469"/>
    </row>
    <row r="53" spans="1:7" ht="12.75" customHeight="1">
      <c r="A53" s="159" t="s">
        <v>546</v>
      </c>
      <c r="B53" s="160"/>
      <c r="C53" s="161" t="s">
        <v>547</v>
      </c>
      <c r="D53" s="469"/>
      <c r="E53" s="573"/>
      <c r="F53" s="469"/>
      <c r="G53" s="469"/>
    </row>
    <row r="54" spans="1:7" ht="12.75" customHeight="1">
      <c r="A54" s="159" t="s">
        <v>548</v>
      </c>
      <c r="B54" s="160"/>
      <c r="C54" s="161" t="s">
        <v>549</v>
      </c>
      <c r="D54" s="469"/>
      <c r="E54" s="573"/>
      <c r="F54" s="469"/>
      <c r="G54" s="469"/>
    </row>
    <row r="55" spans="1:7" ht="12.75" customHeight="1">
      <c r="A55" s="159" t="s">
        <v>550</v>
      </c>
      <c r="B55" s="160"/>
      <c r="C55" s="161" t="s">
        <v>551</v>
      </c>
      <c r="D55" s="469"/>
      <c r="E55" s="573"/>
      <c r="F55" s="469"/>
      <c r="G55" s="469"/>
    </row>
    <row r="56" spans="1:7" ht="12.75" customHeight="1">
      <c r="A56" s="162"/>
      <c r="B56" s="163"/>
      <c r="C56" s="149" t="s">
        <v>552</v>
      </c>
      <c r="D56" s="470">
        <f>SUM(D57:D113)</f>
        <v>27642</v>
      </c>
      <c r="E56" s="572">
        <f>SUM(E57:E113)</f>
        <v>33170.400000000001</v>
      </c>
      <c r="F56" s="572">
        <f t="shared" ref="F56:G56" si="8">SUM(F57:F113)</f>
        <v>26684</v>
      </c>
      <c r="G56" s="572">
        <f t="shared" si="8"/>
        <v>28800</v>
      </c>
    </row>
    <row r="57" spans="1:7" ht="12.75" customHeight="1">
      <c r="A57" s="159" t="s">
        <v>553</v>
      </c>
      <c r="B57" s="160"/>
      <c r="C57" s="161" t="s">
        <v>554</v>
      </c>
      <c r="D57" s="469"/>
      <c r="E57" s="573"/>
      <c r="F57" s="469"/>
      <c r="G57" s="469"/>
    </row>
    <row r="58" spans="1:7" ht="12.75" customHeight="1">
      <c r="A58" s="159" t="s">
        <v>555</v>
      </c>
      <c r="B58" s="160"/>
      <c r="C58" s="161" t="s">
        <v>556</v>
      </c>
      <c r="D58" s="469">
        <v>1846</v>
      </c>
      <c r="E58" s="437">
        <f t="shared" ref="E58:E59" si="9">IFERROR(D58/10*12,"")</f>
        <v>2215.1999999999998</v>
      </c>
      <c r="F58" s="469">
        <v>1850</v>
      </c>
      <c r="G58" s="469">
        <v>2000</v>
      </c>
    </row>
    <row r="59" spans="1:7" ht="12.75" customHeight="1">
      <c r="A59" s="159" t="s">
        <v>557</v>
      </c>
      <c r="B59" s="160"/>
      <c r="C59" s="161" t="s">
        <v>558</v>
      </c>
      <c r="D59" s="469">
        <v>196</v>
      </c>
      <c r="E59" s="437">
        <f t="shared" si="9"/>
        <v>235.20000000000002</v>
      </c>
      <c r="F59" s="469">
        <v>195</v>
      </c>
      <c r="G59" s="469">
        <v>300</v>
      </c>
    </row>
    <row r="60" spans="1:7" ht="12.75" customHeight="1">
      <c r="A60" s="159" t="s">
        <v>559</v>
      </c>
      <c r="B60" s="160"/>
      <c r="C60" s="161" t="s">
        <v>560</v>
      </c>
      <c r="D60" s="469"/>
      <c r="E60" s="573"/>
      <c r="F60" s="469"/>
      <c r="G60" s="469"/>
    </row>
    <row r="61" spans="1:7" ht="12.75" customHeight="1">
      <c r="A61" s="150" t="s">
        <v>561</v>
      </c>
      <c r="B61" s="151"/>
      <c r="C61" s="152" t="s">
        <v>562</v>
      </c>
      <c r="D61" s="469"/>
      <c r="E61" s="573"/>
      <c r="F61" s="469"/>
      <c r="G61" s="469"/>
    </row>
    <row r="62" spans="1:7" ht="12.75" customHeight="1">
      <c r="A62" s="150" t="s">
        <v>563</v>
      </c>
      <c r="B62" s="151"/>
      <c r="C62" s="152" t="s">
        <v>564</v>
      </c>
      <c r="D62" s="469"/>
      <c r="E62" s="573"/>
      <c r="F62" s="469"/>
      <c r="G62" s="469"/>
    </row>
    <row r="63" spans="1:7" ht="12.75" customHeight="1">
      <c r="A63" s="150" t="s">
        <v>565</v>
      </c>
      <c r="B63" s="151"/>
      <c r="C63" s="152" t="s">
        <v>566</v>
      </c>
      <c r="D63" s="469">
        <v>948</v>
      </c>
      <c r="E63" s="437">
        <f t="shared" ref="E63" si="10">IFERROR(D63/10*12,"")</f>
        <v>1137.5999999999999</v>
      </c>
      <c r="F63" s="469">
        <v>948</v>
      </c>
      <c r="G63" s="469">
        <v>1000</v>
      </c>
    </row>
    <row r="64" spans="1:7" ht="12.75" customHeight="1">
      <c r="A64" s="150" t="s">
        <v>567</v>
      </c>
      <c r="B64" s="151"/>
      <c r="C64" s="152" t="s">
        <v>568</v>
      </c>
      <c r="D64" s="469"/>
      <c r="E64" s="573"/>
      <c r="F64" s="469"/>
      <c r="G64" s="469"/>
    </row>
    <row r="65" spans="1:7" ht="12.75" customHeight="1">
      <c r="A65" s="150" t="s">
        <v>569</v>
      </c>
      <c r="B65" s="151"/>
      <c r="C65" s="152" t="s">
        <v>570</v>
      </c>
      <c r="D65" s="469">
        <v>1847</v>
      </c>
      <c r="E65" s="437">
        <f t="shared" ref="E65" si="11">IFERROR(D65/10*12,"")</f>
        <v>2216.3999999999996</v>
      </c>
      <c r="F65" s="469">
        <v>1851</v>
      </c>
      <c r="G65" s="469">
        <v>2000</v>
      </c>
    </row>
    <row r="66" spans="1:7" ht="12.75" customHeight="1">
      <c r="A66" s="150" t="s">
        <v>571</v>
      </c>
      <c r="B66" s="151"/>
      <c r="C66" s="152" t="s">
        <v>572</v>
      </c>
      <c r="D66" s="469"/>
      <c r="E66" s="573"/>
      <c r="F66" s="469"/>
      <c r="G66" s="469"/>
    </row>
    <row r="67" spans="1:7" ht="12.75" customHeight="1">
      <c r="A67" s="150" t="s">
        <v>573</v>
      </c>
      <c r="B67" s="151"/>
      <c r="C67" s="152" t="s">
        <v>574</v>
      </c>
      <c r="D67" s="469"/>
      <c r="E67" s="573"/>
      <c r="F67" s="469"/>
      <c r="G67" s="469"/>
    </row>
    <row r="68" spans="1:7" ht="12.75" customHeight="1">
      <c r="A68" s="150" t="s">
        <v>575</v>
      </c>
      <c r="B68" s="151"/>
      <c r="C68" s="152" t="s">
        <v>576</v>
      </c>
      <c r="D68" s="469"/>
      <c r="E68" s="573"/>
      <c r="F68" s="469"/>
      <c r="G68" s="469"/>
    </row>
    <row r="69" spans="1:7" ht="12.75" customHeight="1">
      <c r="A69" s="150" t="s">
        <v>577</v>
      </c>
      <c r="B69" s="151"/>
      <c r="C69" s="152" t="s">
        <v>578</v>
      </c>
      <c r="D69" s="469">
        <v>1586</v>
      </c>
      <c r="E69" s="437">
        <f t="shared" ref="E69:E70" si="12">IFERROR(D69/10*12,"")</f>
        <v>1903.1999999999998</v>
      </c>
      <c r="F69" s="469">
        <v>1588</v>
      </c>
      <c r="G69" s="469">
        <v>1800</v>
      </c>
    </row>
    <row r="70" spans="1:7" ht="12.75" customHeight="1">
      <c r="A70" s="150" t="s">
        <v>579</v>
      </c>
      <c r="B70" s="151"/>
      <c r="C70" s="152" t="s">
        <v>580</v>
      </c>
      <c r="D70" s="469">
        <v>7147</v>
      </c>
      <c r="E70" s="437">
        <f t="shared" si="12"/>
        <v>8576.4000000000015</v>
      </c>
      <c r="F70" s="469">
        <v>7341</v>
      </c>
      <c r="G70" s="469">
        <v>7500</v>
      </c>
    </row>
    <row r="71" spans="1:7" ht="12.75" customHeight="1">
      <c r="A71" s="150" t="s">
        <v>581</v>
      </c>
      <c r="B71" s="151"/>
      <c r="C71" s="152" t="s">
        <v>582</v>
      </c>
      <c r="D71" s="469"/>
      <c r="E71" s="573"/>
      <c r="F71" s="469"/>
      <c r="G71" s="469"/>
    </row>
    <row r="72" spans="1:7" ht="12.75" customHeight="1">
      <c r="A72" s="150" t="s">
        <v>583</v>
      </c>
      <c r="B72" s="151"/>
      <c r="C72" s="152" t="s">
        <v>584</v>
      </c>
      <c r="D72" s="469"/>
      <c r="E72" s="573"/>
      <c r="F72" s="469"/>
      <c r="G72" s="469"/>
    </row>
    <row r="73" spans="1:7" ht="12.75" customHeight="1">
      <c r="A73" s="150" t="s">
        <v>585</v>
      </c>
      <c r="B73" s="151"/>
      <c r="C73" s="152" t="s">
        <v>586</v>
      </c>
      <c r="D73" s="469"/>
      <c r="E73" s="573"/>
      <c r="F73" s="469"/>
      <c r="G73" s="469"/>
    </row>
    <row r="74" spans="1:7" ht="12.75" customHeight="1">
      <c r="A74" s="150" t="s">
        <v>587</v>
      </c>
      <c r="B74" s="151"/>
      <c r="C74" s="152" t="s">
        <v>588</v>
      </c>
      <c r="D74" s="469"/>
      <c r="E74" s="573"/>
      <c r="F74" s="469"/>
      <c r="G74" s="469"/>
    </row>
    <row r="75" spans="1:7" ht="12.75" customHeight="1">
      <c r="A75" s="150" t="s">
        <v>589</v>
      </c>
      <c r="B75" s="151"/>
      <c r="C75" s="152" t="s">
        <v>590</v>
      </c>
      <c r="D75" s="469">
        <v>1231</v>
      </c>
      <c r="E75" s="437">
        <f t="shared" ref="E75" si="13">IFERROR(D75/10*12,"")</f>
        <v>1477.1999999999998</v>
      </c>
      <c r="F75" s="469">
        <v>1232</v>
      </c>
      <c r="G75" s="469">
        <v>1500</v>
      </c>
    </row>
    <row r="76" spans="1:7" ht="12.75" customHeight="1">
      <c r="A76" s="150" t="s">
        <v>591</v>
      </c>
      <c r="B76" s="151"/>
      <c r="C76" s="152" t="s">
        <v>592</v>
      </c>
      <c r="D76" s="469"/>
      <c r="E76" s="573"/>
      <c r="F76" s="469"/>
      <c r="G76" s="469"/>
    </row>
    <row r="77" spans="1:7" ht="12.75" customHeight="1">
      <c r="A77" s="150" t="s">
        <v>593</v>
      </c>
      <c r="B77" s="151"/>
      <c r="C77" s="152" t="s">
        <v>594</v>
      </c>
      <c r="D77" s="469">
        <v>1944</v>
      </c>
      <c r="E77" s="437">
        <f t="shared" ref="E77:E78" si="14">IFERROR(D77/10*12,"")</f>
        <v>2332.8000000000002</v>
      </c>
      <c r="F77" s="469">
        <v>1955</v>
      </c>
      <c r="G77" s="469">
        <v>2200</v>
      </c>
    </row>
    <row r="78" spans="1:7" ht="12.75" customHeight="1">
      <c r="A78" s="150" t="s">
        <v>595</v>
      </c>
      <c r="B78" s="151"/>
      <c r="C78" s="152" t="s">
        <v>596</v>
      </c>
      <c r="D78" s="469">
        <v>456</v>
      </c>
      <c r="E78" s="437">
        <f t="shared" si="14"/>
        <v>547.20000000000005</v>
      </c>
      <c r="F78" s="469">
        <v>459</v>
      </c>
      <c r="G78" s="469">
        <v>500</v>
      </c>
    </row>
    <row r="79" spans="1:7" ht="12.75" customHeight="1">
      <c r="A79" s="150" t="s">
        <v>597</v>
      </c>
      <c r="B79" s="151"/>
      <c r="C79" s="152" t="s">
        <v>598</v>
      </c>
      <c r="D79" s="469"/>
      <c r="E79" s="573"/>
      <c r="F79" s="469"/>
      <c r="G79" s="469"/>
    </row>
    <row r="80" spans="1:7" ht="12.75" customHeight="1">
      <c r="A80" s="150" t="s">
        <v>599</v>
      </c>
      <c r="B80" s="151"/>
      <c r="C80" s="152" t="s">
        <v>600</v>
      </c>
      <c r="D80" s="469"/>
      <c r="E80" s="573"/>
      <c r="F80" s="469"/>
      <c r="G80" s="469"/>
    </row>
    <row r="81" spans="1:7" ht="12.75" customHeight="1">
      <c r="A81" s="150" t="s">
        <v>601</v>
      </c>
      <c r="B81" s="151"/>
      <c r="C81" s="152" t="s">
        <v>602</v>
      </c>
      <c r="D81" s="469"/>
      <c r="E81" s="573"/>
      <c r="F81" s="469"/>
      <c r="G81" s="469"/>
    </row>
    <row r="82" spans="1:7" ht="12.75" customHeight="1">
      <c r="A82" s="150" t="s">
        <v>603</v>
      </c>
      <c r="B82" s="151"/>
      <c r="C82" s="152" t="s">
        <v>604</v>
      </c>
      <c r="D82" s="469">
        <v>1736</v>
      </c>
      <c r="E82" s="437">
        <f t="shared" ref="E82" si="15">IFERROR(D82/10*12,"")</f>
        <v>2083.1999999999998</v>
      </c>
      <c r="F82" s="469">
        <v>1741</v>
      </c>
      <c r="G82" s="469">
        <v>1800</v>
      </c>
    </row>
    <row r="83" spans="1:7" ht="12.75" customHeight="1">
      <c r="A83" s="150" t="s">
        <v>605</v>
      </c>
      <c r="B83" s="151"/>
      <c r="C83" s="152" t="s">
        <v>606</v>
      </c>
      <c r="D83" s="469"/>
      <c r="E83" s="573"/>
      <c r="F83" s="469"/>
      <c r="G83" s="469"/>
    </row>
    <row r="84" spans="1:7" ht="12.75" customHeight="1">
      <c r="A84" s="150" t="s">
        <v>607</v>
      </c>
      <c r="B84" s="151"/>
      <c r="C84" s="152" t="s">
        <v>608</v>
      </c>
      <c r="D84" s="469">
        <v>1314</v>
      </c>
      <c r="E84" s="437">
        <f t="shared" ref="E84:E85" si="16">IFERROR(D84/10*12,"")</f>
        <v>1576.8000000000002</v>
      </c>
      <c r="F84" s="469"/>
      <c r="G84" s="469"/>
    </row>
    <row r="85" spans="1:7" ht="12.75" customHeight="1">
      <c r="A85" s="150" t="s">
        <v>609</v>
      </c>
      <c r="B85" s="151"/>
      <c r="C85" s="152" t="s">
        <v>610</v>
      </c>
      <c r="D85" s="469">
        <v>1175</v>
      </c>
      <c r="E85" s="437">
        <f t="shared" si="16"/>
        <v>1410</v>
      </c>
      <c r="F85" s="469">
        <v>1179</v>
      </c>
      <c r="G85" s="469">
        <v>1200</v>
      </c>
    </row>
    <row r="86" spans="1:7" ht="12.75" customHeight="1">
      <c r="A86" s="150" t="s">
        <v>611</v>
      </c>
      <c r="B86" s="151"/>
      <c r="C86" s="152" t="s">
        <v>612</v>
      </c>
      <c r="D86" s="472"/>
      <c r="E86" s="575"/>
      <c r="F86" s="472"/>
      <c r="G86" s="472"/>
    </row>
    <row r="87" spans="1:7" ht="12.75" customHeight="1">
      <c r="A87" s="150" t="s">
        <v>613</v>
      </c>
      <c r="B87" s="151"/>
      <c r="C87" s="152" t="s">
        <v>614</v>
      </c>
      <c r="D87" s="472"/>
      <c r="E87" s="575"/>
      <c r="F87" s="472">
        <v>119</v>
      </c>
      <c r="G87" s="472">
        <v>250</v>
      </c>
    </row>
    <row r="88" spans="1:7" ht="12.75" customHeight="1">
      <c r="A88" s="150" t="s">
        <v>615</v>
      </c>
      <c r="B88" s="151"/>
      <c r="C88" s="152" t="s">
        <v>616</v>
      </c>
      <c r="D88" s="472"/>
      <c r="E88" s="575"/>
      <c r="F88" s="472"/>
      <c r="G88" s="472"/>
    </row>
    <row r="89" spans="1:7" ht="12.75" customHeight="1">
      <c r="A89" s="150" t="s">
        <v>617</v>
      </c>
      <c r="B89" s="151"/>
      <c r="C89" s="152" t="s">
        <v>618</v>
      </c>
      <c r="D89" s="472"/>
      <c r="E89" s="575"/>
      <c r="F89" s="472"/>
      <c r="G89" s="472"/>
    </row>
    <row r="90" spans="1:7" ht="12.75" customHeight="1">
      <c r="A90" s="150" t="s">
        <v>619</v>
      </c>
      <c r="B90" s="151"/>
      <c r="C90" s="152" t="s">
        <v>620</v>
      </c>
      <c r="D90" s="472"/>
      <c r="E90" s="575"/>
      <c r="F90" s="472"/>
      <c r="G90" s="472"/>
    </row>
    <row r="91" spans="1:7" ht="12.75" customHeight="1">
      <c r="A91" s="150" t="s">
        <v>621</v>
      </c>
      <c r="B91" s="151"/>
      <c r="C91" s="152" t="s">
        <v>622</v>
      </c>
      <c r="D91" s="472"/>
      <c r="E91" s="575"/>
      <c r="F91" s="472"/>
      <c r="G91" s="472"/>
    </row>
    <row r="92" spans="1:7" ht="12.75" customHeight="1">
      <c r="A92" s="150" t="s">
        <v>623</v>
      </c>
      <c r="B92" s="151"/>
      <c r="C92" s="152" t="s">
        <v>624</v>
      </c>
      <c r="D92" s="472"/>
      <c r="E92" s="575"/>
      <c r="F92" s="472"/>
      <c r="G92" s="472"/>
    </row>
    <row r="93" spans="1:7" ht="12.75" customHeight="1">
      <c r="A93" s="150" t="s">
        <v>625</v>
      </c>
      <c r="B93" s="151"/>
      <c r="C93" s="152" t="s">
        <v>626</v>
      </c>
      <c r="D93" s="472"/>
      <c r="E93" s="575"/>
      <c r="F93" s="472"/>
      <c r="G93" s="472"/>
    </row>
    <row r="94" spans="1:7" ht="25.5">
      <c r="A94" s="150" t="s">
        <v>627</v>
      </c>
      <c r="B94" s="151"/>
      <c r="C94" s="152" t="s">
        <v>628</v>
      </c>
      <c r="D94" s="472"/>
      <c r="E94" s="575"/>
      <c r="F94" s="472"/>
      <c r="G94" s="472"/>
    </row>
    <row r="95" spans="1:7" ht="12.75" customHeight="1">
      <c r="A95" s="150" t="s">
        <v>629</v>
      </c>
      <c r="B95" s="151"/>
      <c r="C95" s="152" t="s">
        <v>630</v>
      </c>
      <c r="D95" s="472"/>
      <c r="E95" s="575"/>
      <c r="F95" s="472"/>
      <c r="G95" s="472"/>
    </row>
    <row r="96" spans="1:7" ht="12.75" customHeight="1">
      <c r="A96" s="407" t="s">
        <v>631</v>
      </c>
      <c r="B96" s="408"/>
      <c r="C96" s="410" t="s">
        <v>632</v>
      </c>
      <c r="D96" s="473"/>
      <c r="E96" s="576"/>
      <c r="F96" s="473"/>
      <c r="G96" s="473"/>
    </row>
    <row r="97" spans="1:7" ht="12.75" customHeight="1">
      <c r="A97" s="150" t="s">
        <v>633</v>
      </c>
      <c r="B97" s="151"/>
      <c r="C97" s="152" t="s">
        <v>634</v>
      </c>
      <c r="D97" s="472"/>
      <c r="E97" s="575"/>
      <c r="F97" s="472"/>
      <c r="G97" s="472"/>
    </row>
    <row r="98" spans="1:7" ht="12.75" customHeight="1">
      <c r="A98" s="150" t="s">
        <v>635</v>
      </c>
      <c r="B98" s="151"/>
      <c r="C98" s="152" t="s">
        <v>636</v>
      </c>
      <c r="D98" s="472">
        <v>1894</v>
      </c>
      <c r="E98" s="437">
        <f t="shared" ref="E98" si="17">IFERROR(D98/10*12,"")</f>
        <v>2272.8000000000002</v>
      </c>
      <c r="F98" s="472">
        <v>1897</v>
      </c>
      <c r="G98" s="472">
        <v>2000</v>
      </c>
    </row>
    <row r="99" spans="1:7" ht="12.75" customHeight="1">
      <c r="A99" s="150" t="s">
        <v>637</v>
      </c>
      <c r="B99" s="151"/>
      <c r="C99" s="152" t="s">
        <v>638</v>
      </c>
      <c r="D99" s="472"/>
      <c r="E99" s="575"/>
      <c r="F99" s="472"/>
      <c r="G99" s="472"/>
    </row>
    <row r="100" spans="1:7" ht="12.75" customHeight="1">
      <c r="A100" s="150" t="s">
        <v>639</v>
      </c>
      <c r="B100" s="151"/>
      <c r="C100" s="152" t="s">
        <v>640</v>
      </c>
      <c r="D100" s="472"/>
      <c r="E100" s="575"/>
      <c r="F100" s="472"/>
      <c r="G100" s="472"/>
    </row>
    <row r="101" spans="1:7" ht="12.75" customHeight="1">
      <c r="A101" s="407" t="s">
        <v>1686</v>
      </c>
      <c r="B101" s="408"/>
      <c r="C101" s="410" t="s">
        <v>1687</v>
      </c>
      <c r="D101" s="473"/>
      <c r="E101" s="576"/>
      <c r="F101" s="473"/>
      <c r="G101" s="473"/>
    </row>
    <row r="102" spans="1:7" ht="12.75" customHeight="1">
      <c r="A102" s="150" t="s">
        <v>641</v>
      </c>
      <c r="B102" s="151"/>
      <c r="C102" s="152" t="s">
        <v>642</v>
      </c>
      <c r="D102" s="472"/>
      <c r="E102" s="575"/>
      <c r="F102" s="472"/>
      <c r="G102" s="472"/>
    </row>
    <row r="103" spans="1:7" ht="12.75" customHeight="1">
      <c r="A103" s="150" t="s">
        <v>643</v>
      </c>
      <c r="B103" s="151"/>
      <c r="C103" s="152" t="s">
        <v>644</v>
      </c>
      <c r="D103" s="472">
        <v>690</v>
      </c>
      <c r="E103" s="437">
        <f t="shared" ref="E103" si="18">IFERROR(D103/10*12,"")</f>
        <v>828</v>
      </c>
      <c r="F103" s="472">
        <v>688</v>
      </c>
      <c r="G103" s="472">
        <v>900</v>
      </c>
    </row>
    <row r="104" spans="1:7" ht="12.75" customHeight="1">
      <c r="A104" s="150" t="s">
        <v>645</v>
      </c>
      <c r="B104" s="151"/>
      <c r="C104" s="152" t="s">
        <v>646</v>
      </c>
      <c r="D104" s="472"/>
      <c r="E104" s="575"/>
      <c r="F104" s="472"/>
      <c r="G104" s="472"/>
    </row>
    <row r="105" spans="1:7" ht="12.75" customHeight="1">
      <c r="A105" s="150" t="s">
        <v>647</v>
      </c>
      <c r="B105" s="151"/>
      <c r="C105" s="152" t="s">
        <v>648</v>
      </c>
      <c r="D105" s="472"/>
      <c r="E105" s="575"/>
      <c r="F105" s="472"/>
      <c r="G105" s="472"/>
    </row>
    <row r="106" spans="1:7" ht="12.75" customHeight="1">
      <c r="A106" s="150" t="s">
        <v>649</v>
      </c>
      <c r="B106" s="151"/>
      <c r="C106" s="152" t="s">
        <v>650</v>
      </c>
      <c r="D106" s="472"/>
      <c r="E106" s="575"/>
      <c r="F106" s="472"/>
      <c r="G106" s="472"/>
    </row>
    <row r="107" spans="1:7" ht="12.75" customHeight="1">
      <c r="A107" s="150" t="s">
        <v>651</v>
      </c>
      <c r="B107" s="151"/>
      <c r="C107" s="152" t="s">
        <v>652</v>
      </c>
      <c r="D107" s="472"/>
      <c r="E107" s="575"/>
      <c r="F107" s="472"/>
      <c r="G107" s="472"/>
    </row>
    <row r="108" spans="1:7" ht="12.75" customHeight="1">
      <c r="A108" s="150" t="s">
        <v>653</v>
      </c>
      <c r="B108" s="151"/>
      <c r="C108" s="152" t="s">
        <v>654</v>
      </c>
      <c r="D108" s="472"/>
      <c r="E108" s="575"/>
      <c r="F108" s="472"/>
      <c r="G108" s="472"/>
    </row>
    <row r="109" spans="1:7" ht="12.75" customHeight="1">
      <c r="A109" s="150" t="s">
        <v>655</v>
      </c>
      <c r="B109" s="151"/>
      <c r="C109" s="152" t="s">
        <v>656</v>
      </c>
      <c r="D109" s="472"/>
      <c r="E109" s="575"/>
      <c r="F109" s="472"/>
      <c r="G109" s="472"/>
    </row>
    <row r="110" spans="1:7" ht="12.75" customHeight="1">
      <c r="A110" s="150" t="s">
        <v>657</v>
      </c>
      <c r="B110" s="151"/>
      <c r="C110" s="152" t="s">
        <v>658</v>
      </c>
      <c r="D110" s="472">
        <v>1739</v>
      </c>
      <c r="E110" s="437">
        <f t="shared" ref="E110" si="19">IFERROR(D110/10*12,"")</f>
        <v>2086.8000000000002</v>
      </c>
      <c r="F110" s="472">
        <v>1744</v>
      </c>
      <c r="G110" s="472">
        <v>1850</v>
      </c>
    </row>
    <row r="111" spans="1:7" ht="12.75" customHeight="1">
      <c r="A111" s="150" t="s">
        <v>659</v>
      </c>
      <c r="B111" s="151"/>
      <c r="C111" s="152" t="s">
        <v>660</v>
      </c>
      <c r="D111" s="472"/>
      <c r="E111" s="575"/>
      <c r="F111" s="472"/>
      <c r="G111" s="472"/>
    </row>
    <row r="112" spans="1:7" ht="12.75" customHeight="1">
      <c r="A112" s="150" t="s">
        <v>661</v>
      </c>
      <c r="B112" s="151"/>
      <c r="C112" s="152" t="s">
        <v>662</v>
      </c>
      <c r="D112" s="472">
        <v>1893</v>
      </c>
      <c r="E112" s="437">
        <f t="shared" ref="E112" si="20">IFERROR(D112/10*12,"")</f>
        <v>2271.6000000000004</v>
      </c>
      <c r="F112" s="472">
        <v>1897</v>
      </c>
      <c r="G112" s="472">
        <v>2000</v>
      </c>
    </row>
    <row r="113" spans="1:7" ht="12.75" customHeight="1">
      <c r="A113" s="150" t="s">
        <v>663</v>
      </c>
      <c r="B113" s="151"/>
      <c r="C113" s="152" t="s">
        <v>664</v>
      </c>
      <c r="D113" s="472"/>
      <c r="E113" s="575"/>
      <c r="F113" s="472"/>
      <c r="G113" s="472"/>
    </row>
    <row r="114" spans="1:7" ht="12.75" customHeight="1">
      <c r="A114" s="162"/>
      <c r="B114" s="163"/>
      <c r="C114" s="149" t="s">
        <v>665</v>
      </c>
      <c r="D114" s="470"/>
      <c r="E114" s="572"/>
      <c r="F114" s="470"/>
      <c r="G114" s="470"/>
    </row>
    <row r="115" spans="1:7" ht="12.75" customHeight="1">
      <c r="A115" s="150" t="s">
        <v>666</v>
      </c>
      <c r="B115" s="151"/>
      <c r="C115" s="152" t="s">
        <v>667</v>
      </c>
      <c r="D115" s="472"/>
      <c r="E115" s="575"/>
      <c r="F115" s="472"/>
      <c r="G115" s="472"/>
    </row>
    <row r="116" spans="1:7" ht="12.75" customHeight="1">
      <c r="A116" s="150" t="s">
        <v>668</v>
      </c>
      <c r="B116" s="151"/>
      <c r="C116" s="152" t="s">
        <v>669</v>
      </c>
      <c r="D116" s="472"/>
      <c r="E116" s="575"/>
      <c r="F116" s="472"/>
      <c r="G116" s="472"/>
    </row>
    <row r="117" spans="1:7" ht="12.75" customHeight="1">
      <c r="A117" s="150" t="s">
        <v>670</v>
      </c>
      <c r="B117" s="151"/>
      <c r="C117" s="152" t="s">
        <v>671</v>
      </c>
      <c r="D117" s="472"/>
      <c r="E117" s="575"/>
      <c r="F117" s="472"/>
      <c r="G117" s="472"/>
    </row>
    <row r="118" spans="1:7" ht="12.75" customHeight="1">
      <c r="A118" s="150" t="s">
        <v>672</v>
      </c>
      <c r="B118" s="151"/>
      <c r="C118" s="152" t="s">
        <v>673</v>
      </c>
      <c r="D118" s="472"/>
      <c r="E118" s="575"/>
      <c r="F118" s="472"/>
      <c r="G118" s="472"/>
    </row>
    <row r="119" spans="1:7" ht="12.75" customHeight="1">
      <c r="A119" s="150" t="s">
        <v>674</v>
      </c>
      <c r="B119" s="151"/>
      <c r="C119" s="152" t="s">
        <v>675</v>
      </c>
      <c r="D119" s="472"/>
      <c r="E119" s="575"/>
      <c r="F119" s="472"/>
      <c r="G119" s="472"/>
    </row>
    <row r="120" spans="1:7" ht="12.75" customHeight="1">
      <c r="A120" s="150" t="s">
        <v>676</v>
      </c>
      <c r="B120" s="151"/>
      <c r="C120" s="152" t="s">
        <v>677</v>
      </c>
      <c r="D120" s="472"/>
      <c r="E120" s="575"/>
      <c r="F120" s="472"/>
      <c r="G120" s="472"/>
    </row>
    <row r="121" spans="1:7" ht="12.75" customHeight="1">
      <c r="A121" s="157"/>
      <c r="B121" s="158"/>
      <c r="C121" s="149" t="s">
        <v>678</v>
      </c>
      <c r="D121" s="470">
        <f>SUM(D122:D138)</f>
        <v>5478</v>
      </c>
      <c r="E121" s="572">
        <f>SUM(E122:E138)</f>
        <v>6573.6</v>
      </c>
      <c r="F121" s="572">
        <f t="shared" ref="F121:G121" si="21">SUM(F122:F138)</f>
        <v>5538</v>
      </c>
      <c r="G121" s="572">
        <f t="shared" si="21"/>
        <v>6000</v>
      </c>
    </row>
    <row r="122" spans="1:7" ht="12.75" customHeight="1">
      <c r="A122" s="165" t="s">
        <v>679</v>
      </c>
      <c r="B122" s="166"/>
      <c r="C122" s="167" t="s">
        <v>680</v>
      </c>
      <c r="D122" s="469"/>
      <c r="E122" s="573"/>
      <c r="F122" s="469"/>
      <c r="G122" s="469"/>
    </row>
    <row r="123" spans="1:7" ht="12.75" customHeight="1">
      <c r="A123" s="165" t="s">
        <v>681</v>
      </c>
      <c r="B123" s="166"/>
      <c r="C123" s="167" t="s">
        <v>682</v>
      </c>
      <c r="D123" s="469"/>
      <c r="E123" s="573"/>
      <c r="F123" s="469"/>
      <c r="G123" s="469"/>
    </row>
    <row r="124" spans="1:7" ht="24.95" customHeight="1">
      <c r="A124" s="165" t="s">
        <v>683</v>
      </c>
      <c r="B124" s="166"/>
      <c r="C124" s="167" t="s">
        <v>684</v>
      </c>
      <c r="D124" s="469"/>
      <c r="E124" s="573"/>
      <c r="F124" s="469"/>
      <c r="G124" s="469"/>
    </row>
    <row r="125" spans="1:7" ht="12.75" customHeight="1">
      <c r="A125" s="165" t="s">
        <v>685</v>
      </c>
      <c r="B125" s="166"/>
      <c r="C125" s="167" t="s">
        <v>686</v>
      </c>
      <c r="D125" s="469">
        <v>2154</v>
      </c>
      <c r="E125" s="437">
        <f>IFERROR(D125/10*12,"")</f>
        <v>2584.8000000000002</v>
      </c>
      <c r="F125" s="469">
        <v>2175</v>
      </c>
      <c r="G125" s="469">
        <v>2500</v>
      </c>
    </row>
    <row r="126" spans="1:7" ht="12.75" customHeight="1">
      <c r="A126" s="165" t="s">
        <v>687</v>
      </c>
      <c r="B126" s="166"/>
      <c r="C126" s="167" t="s">
        <v>688</v>
      </c>
      <c r="D126" s="469">
        <v>601</v>
      </c>
      <c r="E126" s="437">
        <f t="shared" ref="E126" si="22">IFERROR(D126/10*12,"")</f>
        <v>721.2</v>
      </c>
      <c r="F126" s="469">
        <v>611</v>
      </c>
      <c r="G126" s="469">
        <v>1000</v>
      </c>
    </row>
    <row r="127" spans="1:7" ht="12.75" customHeight="1">
      <c r="A127" s="165" t="s">
        <v>689</v>
      </c>
      <c r="B127" s="166"/>
      <c r="C127" s="167" t="s">
        <v>690</v>
      </c>
      <c r="D127" s="469"/>
      <c r="E127" s="573"/>
      <c r="F127" s="469"/>
      <c r="G127" s="469"/>
    </row>
    <row r="128" spans="1:7" ht="12.75" customHeight="1">
      <c r="A128" s="165" t="s">
        <v>691</v>
      </c>
      <c r="B128" s="166"/>
      <c r="C128" s="167" t="s">
        <v>692</v>
      </c>
      <c r="D128" s="469"/>
      <c r="E128" s="573"/>
      <c r="F128" s="469"/>
      <c r="G128" s="469"/>
    </row>
    <row r="129" spans="1:7" ht="12.75" customHeight="1">
      <c r="A129" s="165" t="s">
        <v>693</v>
      </c>
      <c r="B129" s="166"/>
      <c r="C129" s="167" t="s">
        <v>694</v>
      </c>
      <c r="D129" s="469"/>
      <c r="E129" s="573"/>
      <c r="F129" s="469"/>
      <c r="G129" s="469"/>
    </row>
    <row r="130" spans="1:7" ht="12.75" customHeight="1">
      <c r="A130" s="165" t="s">
        <v>695</v>
      </c>
      <c r="B130" s="166"/>
      <c r="C130" s="167" t="s">
        <v>696</v>
      </c>
      <c r="D130" s="469"/>
      <c r="E130" s="573"/>
      <c r="F130" s="469"/>
      <c r="G130" s="469"/>
    </row>
    <row r="131" spans="1:7" ht="12.75" customHeight="1">
      <c r="A131" s="165" t="s">
        <v>697</v>
      </c>
      <c r="B131" s="166"/>
      <c r="C131" s="167" t="s">
        <v>698</v>
      </c>
      <c r="D131" s="469"/>
      <c r="E131" s="573"/>
      <c r="F131" s="469"/>
      <c r="G131" s="469"/>
    </row>
    <row r="132" spans="1:7" ht="12.75" customHeight="1">
      <c r="A132" s="165" t="s">
        <v>699</v>
      </c>
      <c r="B132" s="166"/>
      <c r="C132" s="167" t="s">
        <v>700</v>
      </c>
      <c r="D132" s="469"/>
      <c r="E132" s="573"/>
      <c r="F132" s="469"/>
      <c r="G132" s="469"/>
    </row>
    <row r="133" spans="1:7" ht="12.75" customHeight="1">
      <c r="A133" s="165" t="s">
        <v>701</v>
      </c>
      <c r="B133" s="166"/>
      <c r="C133" s="167" t="s">
        <v>702</v>
      </c>
      <c r="D133" s="469"/>
      <c r="E133" s="573"/>
      <c r="F133" s="469"/>
      <c r="G133" s="469"/>
    </row>
    <row r="134" spans="1:7" ht="12.75" customHeight="1">
      <c r="A134" s="165" t="s">
        <v>703</v>
      </c>
      <c r="B134" s="166"/>
      <c r="C134" s="167" t="s">
        <v>704</v>
      </c>
      <c r="D134" s="469"/>
      <c r="E134" s="573"/>
      <c r="F134" s="469"/>
      <c r="G134" s="469"/>
    </row>
    <row r="135" spans="1:7" ht="12.75" customHeight="1">
      <c r="A135" s="165" t="s">
        <v>705</v>
      </c>
      <c r="B135" s="166"/>
      <c r="C135" s="167" t="s">
        <v>706</v>
      </c>
      <c r="D135" s="469"/>
      <c r="E135" s="573"/>
      <c r="F135" s="469"/>
      <c r="G135" s="469"/>
    </row>
    <row r="136" spans="1:7" ht="12.75" customHeight="1">
      <c r="A136" s="165" t="s">
        <v>707</v>
      </c>
      <c r="B136" s="166"/>
      <c r="C136" s="167" t="s">
        <v>708</v>
      </c>
      <c r="D136" s="469">
        <v>2723</v>
      </c>
      <c r="E136" s="437">
        <f t="shared" ref="E136" si="23">IFERROR(D136/10*12,"")</f>
        <v>3267.6000000000004</v>
      </c>
      <c r="F136" s="469">
        <v>2752</v>
      </c>
      <c r="G136" s="469">
        <v>2500</v>
      </c>
    </row>
    <row r="137" spans="1:7" ht="12.75" customHeight="1">
      <c r="A137" s="165" t="s">
        <v>709</v>
      </c>
      <c r="B137" s="166"/>
      <c r="C137" s="167" t="s">
        <v>710</v>
      </c>
      <c r="D137" s="469"/>
      <c r="E137" s="573"/>
      <c r="F137" s="469"/>
      <c r="G137" s="469"/>
    </row>
    <row r="138" spans="1:7" ht="12.75" customHeight="1">
      <c r="A138" s="165" t="s">
        <v>711</v>
      </c>
      <c r="B138" s="166"/>
      <c r="C138" s="167" t="s">
        <v>712</v>
      </c>
      <c r="D138" s="469"/>
      <c r="E138" s="573"/>
      <c r="F138" s="469"/>
      <c r="G138" s="469"/>
    </row>
    <row r="139" spans="1:7" ht="12.75" customHeight="1">
      <c r="A139" s="157"/>
      <c r="B139" s="158"/>
      <c r="C139" s="149" t="s">
        <v>713</v>
      </c>
      <c r="D139" s="470">
        <f>SUM(D140:D143)</f>
        <v>71</v>
      </c>
      <c r="E139" s="572">
        <f>SUM(E140:E143)</f>
        <v>85.199999999999989</v>
      </c>
      <c r="F139" s="572">
        <f t="shared" ref="F139:G139" si="24">SUM(F140:F143)</f>
        <v>71</v>
      </c>
      <c r="G139" s="572">
        <f t="shared" si="24"/>
        <v>250</v>
      </c>
    </row>
    <row r="140" spans="1:7" ht="12.75" customHeight="1">
      <c r="A140" s="150" t="s">
        <v>385</v>
      </c>
      <c r="B140" s="151" t="s">
        <v>318</v>
      </c>
      <c r="C140" s="152" t="s">
        <v>386</v>
      </c>
      <c r="D140" s="469">
        <v>71</v>
      </c>
      <c r="E140" s="437">
        <f t="shared" ref="E140" si="25">IFERROR(D140/10*12,"")</f>
        <v>85.199999999999989</v>
      </c>
      <c r="F140" s="469">
        <v>71</v>
      </c>
      <c r="G140" s="469">
        <v>250</v>
      </c>
    </row>
    <row r="141" spans="1:7" ht="12.75" customHeight="1">
      <c r="A141" s="150" t="s">
        <v>714</v>
      </c>
      <c r="B141" s="151"/>
      <c r="C141" s="152" t="s">
        <v>715</v>
      </c>
      <c r="D141" s="469"/>
      <c r="E141" s="573"/>
      <c r="F141" s="469"/>
      <c r="G141" s="469"/>
    </row>
    <row r="142" spans="1:7" ht="12.75" customHeight="1">
      <c r="A142" s="150" t="s">
        <v>716</v>
      </c>
      <c r="B142" s="151"/>
      <c r="C142" s="152" t="s">
        <v>717</v>
      </c>
      <c r="D142" s="469"/>
      <c r="E142" s="573"/>
      <c r="F142" s="469"/>
      <c r="G142" s="469"/>
    </row>
    <row r="143" spans="1:7" ht="12.75" customHeight="1">
      <c r="A143" s="150" t="s">
        <v>718</v>
      </c>
      <c r="B143" s="151"/>
      <c r="C143" s="152" t="s">
        <v>719</v>
      </c>
      <c r="D143" s="469"/>
      <c r="E143" s="573"/>
      <c r="F143" s="469"/>
      <c r="G143" s="469"/>
    </row>
    <row r="144" spans="1:7" ht="12.75" customHeight="1">
      <c r="A144" s="157"/>
      <c r="B144" s="158"/>
      <c r="C144" s="149" t="s">
        <v>720</v>
      </c>
      <c r="D144" s="470">
        <f>SUM(D145:D151)</f>
        <v>9091</v>
      </c>
      <c r="E144" s="470">
        <f>SUM(E145:E151)</f>
        <v>10909.2</v>
      </c>
      <c r="F144" s="470">
        <f t="shared" ref="F144:G144" si="26">SUM(F145:F151)</f>
        <v>9516</v>
      </c>
      <c r="G144" s="470">
        <f t="shared" si="26"/>
        <v>10060</v>
      </c>
    </row>
    <row r="145" spans="1:7" ht="38.25">
      <c r="A145" s="168" t="s">
        <v>721</v>
      </c>
      <c r="B145" s="169"/>
      <c r="C145" s="389" t="s">
        <v>722</v>
      </c>
      <c r="D145" s="469">
        <v>520</v>
      </c>
      <c r="E145" s="437">
        <f t="shared" ref="E145:E151" si="27">IFERROR(D145/10*12,"")</f>
        <v>624</v>
      </c>
      <c r="F145" s="469">
        <v>547</v>
      </c>
      <c r="G145" s="469">
        <v>700</v>
      </c>
    </row>
    <row r="146" spans="1:7" ht="29.25" customHeight="1">
      <c r="A146" s="170" t="s">
        <v>723</v>
      </c>
      <c r="B146" s="169"/>
      <c r="C146" s="389" t="s">
        <v>724</v>
      </c>
      <c r="D146" s="469">
        <v>9</v>
      </c>
      <c r="E146" s="437">
        <f t="shared" si="27"/>
        <v>10.8</v>
      </c>
      <c r="F146" s="469">
        <v>9</v>
      </c>
      <c r="G146" s="469">
        <v>50</v>
      </c>
    </row>
    <row r="147" spans="1:7" ht="25.5">
      <c r="A147" s="168" t="s">
        <v>725</v>
      </c>
      <c r="B147" s="169"/>
      <c r="C147" s="389" t="s">
        <v>726</v>
      </c>
      <c r="D147" s="469"/>
      <c r="E147" s="437"/>
      <c r="F147" s="469"/>
      <c r="G147" s="469">
        <v>190</v>
      </c>
    </row>
    <row r="148" spans="1:7" ht="25.5">
      <c r="A148" s="168" t="s">
        <v>727</v>
      </c>
      <c r="B148" s="169"/>
      <c r="C148" s="389" t="s">
        <v>728</v>
      </c>
      <c r="D148" s="469"/>
      <c r="E148" s="437"/>
      <c r="F148" s="469"/>
      <c r="G148" s="469">
        <v>10</v>
      </c>
    </row>
    <row r="149" spans="1:7" ht="25.5">
      <c r="A149" s="168" t="s">
        <v>729</v>
      </c>
      <c r="B149" s="169"/>
      <c r="C149" s="389" t="s">
        <v>730</v>
      </c>
      <c r="D149" s="469">
        <v>10</v>
      </c>
      <c r="E149" s="437">
        <f t="shared" si="27"/>
        <v>12</v>
      </c>
      <c r="F149" s="469">
        <v>10</v>
      </c>
      <c r="G149" s="469">
        <v>10</v>
      </c>
    </row>
    <row r="150" spans="1:7" ht="25.5">
      <c r="A150" s="171" t="s">
        <v>731</v>
      </c>
      <c r="B150" s="8"/>
      <c r="C150" s="390" t="s">
        <v>732</v>
      </c>
      <c r="D150" s="469">
        <v>4321</v>
      </c>
      <c r="E150" s="437">
        <f t="shared" si="27"/>
        <v>5185.2000000000007</v>
      </c>
      <c r="F150" s="469">
        <v>4522</v>
      </c>
      <c r="G150" s="469">
        <v>4550</v>
      </c>
    </row>
    <row r="151" spans="1:7">
      <c r="A151" s="171" t="s">
        <v>733</v>
      </c>
      <c r="B151" s="8"/>
      <c r="C151" s="391" t="s">
        <v>734</v>
      </c>
      <c r="D151" s="469">
        <v>4231</v>
      </c>
      <c r="E151" s="437">
        <f t="shared" si="27"/>
        <v>5077.2000000000007</v>
      </c>
      <c r="F151" s="469">
        <v>4428</v>
      </c>
      <c r="G151" s="469">
        <v>4550</v>
      </c>
    </row>
    <row r="152" spans="1:7" ht="12.75" customHeight="1">
      <c r="A152" s="172"/>
      <c r="B152" s="173"/>
      <c r="C152" s="174" t="s">
        <v>735</v>
      </c>
      <c r="D152" s="474"/>
      <c r="E152" s="577"/>
      <c r="F152" s="474">
        <f>SUM(F144+F139+F121+F114+F56+F27+F20+F8+F4)</f>
        <v>62054</v>
      </c>
      <c r="G152" s="474">
        <f>SUM(G144+G139+G121+G114+G56+G27+G20+G8+G4)</f>
        <v>65930</v>
      </c>
    </row>
    <row r="153" spans="1:7" ht="12.75" customHeight="1">
      <c r="A153" s="175"/>
      <c r="B153" s="176"/>
      <c r="C153" s="177" t="s">
        <v>736</v>
      </c>
      <c r="D153" s="475"/>
      <c r="E153" s="578"/>
      <c r="F153" s="475"/>
      <c r="G153" s="475"/>
    </row>
    <row r="154" spans="1:7" ht="12.75" customHeight="1">
      <c r="A154" s="175" t="s">
        <v>737</v>
      </c>
      <c r="B154" s="176"/>
      <c r="C154" s="178" t="s">
        <v>738</v>
      </c>
      <c r="D154" s="475"/>
      <c r="E154" s="578"/>
      <c r="F154" s="475"/>
      <c r="G154" s="475"/>
    </row>
    <row r="155" spans="1:7" ht="12.75" customHeight="1">
      <c r="A155" s="150" t="s">
        <v>739</v>
      </c>
      <c r="B155" s="151"/>
      <c r="C155" s="152" t="s">
        <v>740</v>
      </c>
      <c r="D155" s="469"/>
      <c r="E155" s="573"/>
      <c r="F155" s="469"/>
      <c r="G155" s="469"/>
    </row>
    <row r="156" spans="1:7" ht="12.75" customHeight="1">
      <c r="A156" s="172"/>
      <c r="B156" s="173"/>
      <c r="C156" s="174" t="s">
        <v>741</v>
      </c>
      <c r="D156" s="474"/>
      <c r="E156" s="577"/>
      <c r="F156" s="474"/>
      <c r="G156" s="474"/>
    </row>
    <row r="157" spans="1:7" ht="12.75" customHeight="1">
      <c r="A157" s="172"/>
      <c r="B157" s="173"/>
      <c r="C157" s="174" t="s">
        <v>742</v>
      </c>
      <c r="D157" s="474"/>
      <c r="E157" s="577"/>
      <c r="F157" s="474">
        <f>SUM(F156+F152)</f>
        <v>62054</v>
      </c>
      <c r="G157" s="474">
        <f>SUM(G156+G152)</f>
        <v>65930</v>
      </c>
    </row>
    <row r="158" spans="1:7" ht="12.75" customHeight="1">
      <c r="A158" s="179"/>
      <c r="B158" s="180"/>
      <c r="C158" s="181" t="s">
        <v>743</v>
      </c>
      <c r="D158" s="257"/>
      <c r="E158" s="444"/>
      <c r="F158" s="257"/>
      <c r="G158" s="257"/>
    </row>
    <row r="159" spans="1:7">
      <c r="F159" s="139"/>
      <c r="G159" s="139"/>
    </row>
    <row r="160" spans="1:7" ht="23.25" customHeight="1">
      <c r="A160" s="511" t="s">
        <v>744</v>
      </c>
      <c r="B160" s="511"/>
      <c r="C160" s="511"/>
      <c r="D160" s="511"/>
      <c r="E160" s="511"/>
      <c r="F160" s="511"/>
      <c r="G160" s="4"/>
    </row>
    <row r="161" spans="1:7">
      <c r="A161" s="512"/>
      <c r="B161" s="512"/>
      <c r="C161" s="512"/>
      <c r="D161" s="512"/>
      <c r="E161" s="512"/>
      <c r="F161" s="512"/>
      <c r="G161" s="4"/>
    </row>
    <row r="162" spans="1:7">
      <c r="F162" s="434"/>
      <c r="G162" s="434"/>
    </row>
    <row r="163" spans="1:7">
      <c r="E163" s="136"/>
    </row>
  </sheetData>
  <mergeCells count="2">
    <mergeCell ref="A160:F160"/>
    <mergeCell ref="A161:F161"/>
  </mergeCells>
  <phoneticPr fontId="58" type="noConversion"/>
  <pageMargins left="0.7" right="0.7" top="0.75" bottom="0.75" header="0.3" footer="0.3"/>
  <pageSetup paperSize="9" scale="95" orientation="portrait"/>
  <headerFooter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3"/>
  <sheetViews>
    <sheetView topLeftCell="A18" workbookViewId="0">
      <selection activeCell="D43" sqref="D43:G44"/>
    </sheetView>
  </sheetViews>
  <sheetFormatPr defaultColWidth="9.140625" defaultRowHeight="12.75"/>
  <cols>
    <col min="1" max="1" width="9.140625" style="4"/>
    <col min="2" max="2" width="7" style="4" customWidth="1"/>
    <col min="3" max="3" width="47.85546875" style="4" customWidth="1"/>
    <col min="4" max="6" width="9.85546875" style="4" customWidth="1"/>
    <col min="7" max="7" width="8.85546875" style="4" customWidth="1"/>
    <col min="8" max="107" width="9.140625" style="4"/>
    <col min="108" max="108" width="49.140625" style="4" customWidth="1"/>
    <col min="109" max="16384" width="9.140625" style="4"/>
  </cols>
  <sheetData>
    <row r="1" spans="1:7">
      <c r="A1" s="85" t="s">
        <v>23</v>
      </c>
      <c r="B1" s="85"/>
    </row>
    <row r="2" spans="1:7">
      <c r="G2" s="5" t="s">
        <v>745</v>
      </c>
    </row>
    <row r="3" spans="1:7" ht="36" customHeight="1">
      <c r="A3" s="14" t="s">
        <v>211</v>
      </c>
      <c r="B3" s="64" t="s">
        <v>212</v>
      </c>
      <c r="C3" s="6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 ht="12.75" customHeight="1">
      <c r="A4" s="92"/>
      <c r="B4" s="92"/>
      <c r="C4" s="67" t="s">
        <v>746</v>
      </c>
      <c r="D4" s="116">
        <f>SUM(D5:D14)</f>
        <v>744</v>
      </c>
      <c r="E4" s="427">
        <f>SUM(E5:E14)</f>
        <v>892.80000000000007</v>
      </c>
      <c r="F4" s="427">
        <f t="shared" ref="F4" si="0">SUM(F5:F14)</f>
        <v>767</v>
      </c>
      <c r="G4" s="427">
        <f>SUM(G5:G14)</f>
        <v>1440</v>
      </c>
    </row>
    <row r="5" spans="1:7" ht="12.75" customHeight="1">
      <c r="A5" s="90" t="s">
        <v>747</v>
      </c>
      <c r="B5" s="90"/>
      <c r="C5" s="91" t="s">
        <v>748</v>
      </c>
      <c r="D5" s="8"/>
      <c r="E5" s="8"/>
      <c r="F5" s="8"/>
      <c r="G5" s="8"/>
    </row>
    <row r="6" spans="1:7" ht="12.75" customHeight="1">
      <c r="A6" s="90" t="s">
        <v>749</v>
      </c>
      <c r="B6" s="90"/>
      <c r="C6" s="91" t="s">
        <v>750</v>
      </c>
      <c r="D6" s="8"/>
      <c r="E6" s="8"/>
      <c r="F6" s="8"/>
      <c r="G6" s="8"/>
    </row>
    <row r="7" spans="1:7" ht="12.75" customHeight="1">
      <c r="A7" s="90" t="s">
        <v>751</v>
      </c>
      <c r="B7" s="90"/>
      <c r="C7" s="91" t="s">
        <v>752</v>
      </c>
      <c r="D7" s="8">
        <v>744</v>
      </c>
      <c r="E7" s="437">
        <f t="shared" ref="E7" si="1">IFERROR(D7/10*12,"")</f>
        <v>892.80000000000007</v>
      </c>
      <c r="F7" s="8">
        <v>767</v>
      </c>
      <c r="G7" s="8">
        <v>1000</v>
      </c>
    </row>
    <row r="8" spans="1:7" ht="12.75" customHeight="1">
      <c r="A8" s="90" t="s">
        <v>753</v>
      </c>
      <c r="B8" s="90"/>
      <c r="C8" s="91" t="s">
        <v>754</v>
      </c>
      <c r="D8" s="8"/>
      <c r="E8" s="8"/>
      <c r="F8" s="8"/>
      <c r="G8" s="8">
        <v>430</v>
      </c>
    </row>
    <row r="9" spans="1:7" ht="12.75" customHeight="1">
      <c r="A9" s="90">
        <v>2200046</v>
      </c>
      <c r="B9" s="90">
        <v>12</v>
      </c>
      <c r="C9" s="91" t="s">
        <v>755</v>
      </c>
      <c r="D9" s="8"/>
      <c r="E9" s="8"/>
      <c r="F9" s="8"/>
      <c r="G9" s="8"/>
    </row>
    <row r="10" spans="1:7" ht="12.75" customHeight="1">
      <c r="A10" s="90">
        <v>2200046</v>
      </c>
      <c r="B10" s="68" t="s">
        <v>257</v>
      </c>
      <c r="C10" s="91" t="s">
        <v>756</v>
      </c>
      <c r="D10" s="8"/>
      <c r="E10" s="8"/>
      <c r="F10" s="8"/>
      <c r="G10" s="8"/>
    </row>
    <row r="11" spans="1:7" ht="12.75" customHeight="1">
      <c r="A11" s="90" t="s">
        <v>757</v>
      </c>
      <c r="B11" s="90"/>
      <c r="C11" s="91" t="s">
        <v>758</v>
      </c>
      <c r="D11" s="8"/>
      <c r="E11" s="8"/>
      <c r="F11" s="8"/>
      <c r="G11" s="8">
        <v>10</v>
      </c>
    </row>
    <row r="12" spans="1:7" ht="12.75" customHeight="1">
      <c r="A12" s="90" t="s">
        <v>759</v>
      </c>
      <c r="B12" s="90"/>
      <c r="C12" s="91" t="s">
        <v>760</v>
      </c>
      <c r="D12" s="8"/>
      <c r="E12" s="8"/>
      <c r="F12" s="8"/>
      <c r="G12" s="8"/>
    </row>
    <row r="13" spans="1:7" ht="21.75" customHeight="1">
      <c r="A13" s="90">
        <v>2200129</v>
      </c>
      <c r="B13" s="90"/>
      <c r="C13" s="91" t="s">
        <v>761</v>
      </c>
      <c r="D13" s="8"/>
      <c r="E13" s="8"/>
      <c r="F13" s="8"/>
      <c r="G13" s="8"/>
    </row>
    <row r="14" spans="1:7" ht="24" customHeight="1">
      <c r="A14" s="90">
        <v>2200130</v>
      </c>
      <c r="B14" s="90"/>
      <c r="C14" s="91" t="s">
        <v>762</v>
      </c>
      <c r="D14" s="8"/>
      <c r="E14" s="8"/>
      <c r="F14" s="8"/>
      <c r="G14" s="8"/>
    </row>
    <row r="15" spans="1:7" ht="12.75" customHeight="1">
      <c r="A15" s="90"/>
      <c r="B15" s="122"/>
      <c r="C15" s="108" t="s">
        <v>763</v>
      </c>
      <c r="D15" s="123"/>
      <c r="E15" s="123"/>
      <c r="F15" s="123"/>
      <c r="G15" s="123"/>
    </row>
    <row r="16" spans="1:7" ht="12.75" customHeight="1">
      <c r="A16" s="92"/>
      <c r="B16" s="92"/>
      <c r="C16" s="67" t="s">
        <v>764</v>
      </c>
      <c r="D16" s="116"/>
      <c r="E16" s="116"/>
      <c r="F16" s="116"/>
      <c r="G16" s="116"/>
    </row>
    <row r="17" spans="1:8" ht="12.75" customHeight="1">
      <c r="A17" s="90">
        <v>2400810</v>
      </c>
      <c r="B17" s="90"/>
      <c r="C17" s="91" t="s">
        <v>765</v>
      </c>
      <c r="D17" s="8"/>
      <c r="E17" s="8"/>
      <c r="F17" s="8"/>
      <c r="G17" s="8"/>
    </row>
    <row r="18" spans="1:8" ht="12.75" customHeight="1">
      <c r="A18" s="90">
        <v>2400828</v>
      </c>
      <c r="B18" s="90"/>
      <c r="C18" s="91" t="s">
        <v>766</v>
      </c>
      <c r="D18" s="8"/>
      <c r="E18" s="8"/>
      <c r="F18" s="8"/>
      <c r="G18" s="8"/>
    </row>
    <row r="19" spans="1:8" ht="12.75" customHeight="1">
      <c r="A19" s="90">
        <v>2400836</v>
      </c>
      <c r="B19" s="90"/>
      <c r="C19" s="91" t="s">
        <v>767</v>
      </c>
      <c r="D19" s="8"/>
      <c r="E19" s="8"/>
      <c r="F19" s="8"/>
      <c r="G19" s="8"/>
    </row>
    <row r="20" spans="1:8" ht="15.75" customHeight="1">
      <c r="A20" s="90"/>
      <c r="B20" s="90"/>
      <c r="C20" s="108" t="s">
        <v>768</v>
      </c>
      <c r="D20" s="123"/>
      <c r="E20" s="123"/>
      <c r="F20" s="123"/>
      <c r="G20" s="123"/>
    </row>
    <row r="21" spans="1:8" ht="15.75" customHeight="1">
      <c r="A21" s="513" t="s">
        <v>769</v>
      </c>
      <c r="B21" s="513"/>
      <c r="C21" s="513"/>
      <c r="D21" s="513"/>
      <c r="E21" s="513"/>
      <c r="F21" s="513"/>
    </row>
    <row r="22" spans="1:8" ht="15.75" customHeight="1">
      <c r="A22" s="124"/>
      <c r="B22" s="124"/>
      <c r="C22" s="124"/>
    </row>
    <row r="23" spans="1:8" ht="15.75" customHeight="1">
      <c r="A23" s="109" t="s">
        <v>24</v>
      </c>
      <c r="B23" s="109"/>
      <c r="C23" s="124"/>
    </row>
    <row r="24" spans="1:8" ht="35.25" customHeight="1">
      <c r="A24" s="125"/>
      <c r="B24" s="125"/>
      <c r="C24" s="124"/>
      <c r="G24" s="5" t="s">
        <v>770</v>
      </c>
    </row>
    <row r="25" spans="1:8" ht="35.25" customHeight="1">
      <c r="A25" s="14" t="s">
        <v>211</v>
      </c>
      <c r="B25" s="64" t="s">
        <v>212</v>
      </c>
      <c r="C25" s="6" t="s">
        <v>213</v>
      </c>
      <c r="D25" s="6" t="s">
        <v>1695</v>
      </c>
      <c r="E25" s="539" t="s">
        <v>1696</v>
      </c>
      <c r="F25" s="6" t="s">
        <v>1697</v>
      </c>
      <c r="G25" s="100" t="s">
        <v>1678</v>
      </c>
    </row>
    <row r="26" spans="1:8" ht="12.75" customHeight="1">
      <c r="A26" s="126"/>
      <c r="B26" s="127"/>
      <c r="C26" s="67" t="s">
        <v>771</v>
      </c>
      <c r="D26" s="116"/>
      <c r="E26" s="116"/>
      <c r="F26" s="116"/>
      <c r="G26" s="116">
        <f>SUM(G27:G39)</f>
        <v>150</v>
      </c>
    </row>
    <row r="27" spans="1:8" ht="12.75" customHeight="1">
      <c r="A27" s="90" t="s">
        <v>772</v>
      </c>
      <c r="B27" s="68"/>
      <c r="C27" s="91" t="s">
        <v>773</v>
      </c>
      <c r="D27" s="8"/>
      <c r="E27" s="8"/>
      <c r="F27" s="8"/>
      <c r="G27" s="8"/>
    </row>
    <row r="28" spans="1:8" ht="12.75" customHeight="1">
      <c r="A28" s="90" t="s">
        <v>774</v>
      </c>
      <c r="B28" s="68"/>
      <c r="C28" s="91" t="s">
        <v>775</v>
      </c>
      <c r="D28" s="8"/>
      <c r="E28" s="8"/>
      <c r="F28" s="8"/>
      <c r="G28" s="8"/>
    </row>
    <row r="29" spans="1:8" ht="12.75" customHeight="1">
      <c r="A29" s="90" t="s">
        <v>776</v>
      </c>
      <c r="B29" s="68"/>
      <c r="C29" s="91" t="s">
        <v>777</v>
      </c>
      <c r="D29" s="8"/>
      <c r="E29" s="8"/>
      <c r="F29" s="8"/>
      <c r="G29" s="8"/>
    </row>
    <row r="30" spans="1:8" s="121" customFormat="1" ht="12.75" customHeight="1">
      <c r="A30" s="122" t="s">
        <v>235</v>
      </c>
      <c r="B30" s="128"/>
      <c r="C30" s="394" t="s">
        <v>236</v>
      </c>
      <c r="D30" s="130"/>
      <c r="E30" s="130"/>
      <c r="F30" s="130"/>
      <c r="G30" s="130"/>
      <c r="H30" s="121" t="s">
        <v>1665</v>
      </c>
    </row>
    <row r="31" spans="1:8" s="121" customFormat="1" ht="12.75" customHeight="1">
      <c r="A31" s="122">
        <v>2200103</v>
      </c>
      <c r="B31" s="128"/>
      <c r="C31" s="394" t="s">
        <v>778</v>
      </c>
      <c r="D31" s="130"/>
      <c r="E31" s="130"/>
      <c r="F31" s="130"/>
      <c r="G31" s="130"/>
      <c r="H31" s="121" t="s">
        <v>1666</v>
      </c>
    </row>
    <row r="32" spans="1:8" ht="16.5" customHeight="1">
      <c r="A32" s="6">
        <v>1300043</v>
      </c>
      <c r="B32" s="64"/>
      <c r="C32" s="69" t="s">
        <v>326</v>
      </c>
      <c r="D32" s="8"/>
      <c r="E32" s="8"/>
      <c r="F32" s="8"/>
      <c r="G32" s="8">
        <v>150</v>
      </c>
    </row>
    <row r="33" spans="1:7" ht="17.25" customHeight="1">
      <c r="A33" s="131">
        <v>2200104</v>
      </c>
      <c r="B33" s="132"/>
      <c r="C33" s="133" t="s">
        <v>779</v>
      </c>
      <c r="D33" s="130"/>
      <c r="E33" s="130"/>
      <c r="F33" s="130"/>
      <c r="G33" s="130"/>
    </row>
    <row r="34" spans="1:7" ht="16.5" customHeight="1">
      <c r="A34" s="131">
        <v>2200105</v>
      </c>
      <c r="B34" s="132"/>
      <c r="C34" s="133" t="s">
        <v>780</v>
      </c>
      <c r="D34" s="130"/>
      <c r="E34" s="130"/>
      <c r="F34" s="130"/>
      <c r="G34" s="130"/>
    </row>
    <row r="35" spans="1:7" ht="17.25" customHeight="1">
      <c r="A35" s="131">
        <v>2200106</v>
      </c>
      <c r="B35" s="132"/>
      <c r="C35" s="133" t="s">
        <v>781</v>
      </c>
      <c r="D35" s="130"/>
      <c r="E35" s="130"/>
      <c r="F35" s="130"/>
      <c r="G35" s="130"/>
    </row>
    <row r="36" spans="1:7" ht="12.75" customHeight="1">
      <c r="A36" s="131">
        <v>2200107</v>
      </c>
      <c r="B36" s="132"/>
      <c r="C36" s="133" t="s">
        <v>782</v>
      </c>
      <c r="D36" s="130"/>
      <c r="E36" s="130"/>
      <c r="F36" s="130"/>
      <c r="G36" s="130"/>
    </row>
    <row r="37" spans="1:7" ht="20.25" customHeight="1">
      <c r="A37" s="131">
        <v>2200108</v>
      </c>
      <c r="B37" s="132"/>
      <c r="C37" s="133" t="s">
        <v>783</v>
      </c>
      <c r="D37" s="130"/>
      <c r="E37" s="130"/>
      <c r="F37" s="130"/>
      <c r="G37" s="130"/>
    </row>
    <row r="38" spans="1:7" ht="16.5" customHeight="1">
      <c r="A38" s="131">
        <v>2200109</v>
      </c>
      <c r="B38" s="132"/>
      <c r="C38" s="133" t="s">
        <v>784</v>
      </c>
      <c r="D38" s="130"/>
      <c r="E38" s="130"/>
      <c r="F38" s="130"/>
      <c r="G38" s="130"/>
    </row>
    <row r="39" spans="1:7" ht="27" customHeight="1">
      <c r="A39" s="6">
        <v>2200128</v>
      </c>
      <c r="B39" s="64"/>
      <c r="C39" s="69" t="s">
        <v>225</v>
      </c>
      <c r="D39" s="8"/>
      <c r="E39" s="8"/>
      <c r="F39" s="8"/>
      <c r="G39" s="8"/>
    </row>
    <row r="40" spans="1:7" ht="12.75" customHeight="1">
      <c r="A40" s="91"/>
      <c r="B40" s="134"/>
      <c r="C40" s="108" t="s">
        <v>785</v>
      </c>
      <c r="D40" s="123"/>
      <c r="E40" s="123"/>
      <c r="F40" s="123"/>
      <c r="G40" s="123"/>
    </row>
    <row r="41" spans="1:7" ht="15.75">
      <c r="A41" s="12"/>
      <c r="B41" s="12"/>
    </row>
    <row r="42" spans="1:7">
      <c r="B42" s="4" t="s">
        <v>786</v>
      </c>
    </row>
    <row r="43" spans="1:7">
      <c r="E43" s="428"/>
      <c r="F43" s="428"/>
      <c r="G43" s="428"/>
    </row>
  </sheetData>
  <mergeCells count="1">
    <mergeCell ref="A21:F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3"/>
  <sheetViews>
    <sheetView topLeftCell="A16" workbookViewId="0">
      <selection activeCell="D42" sqref="D42:H47"/>
    </sheetView>
  </sheetViews>
  <sheetFormatPr defaultColWidth="9.140625" defaultRowHeight="12.75"/>
  <cols>
    <col min="1" max="1" width="9.140625" style="4"/>
    <col min="2" max="2" width="9.140625" style="63"/>
    <col min="3" max="3" width="49.140625" style="4" customWidth="1"/>
    <col min="4" max="4" width="17.28515625" style="4" customWidth="1"/>
    <col min="5" max="5" width="17.42578125" style="4" customWidth="1"/>
    <col min="6" max="6" width="17.5703125" style="4" customWidth="1"/>
    <col min="7" max="7" width="10.42578125" style="4" customWidth="1"/>
    <col min="8" max="16384" width="9.140625" style="4"/>
  </cols>
  <sheetData>
    <row r="1" spans="1:7">
      <c r="A1" s="85" t="s">
        <v>28</v>
      </c>
      <c r="B1" s="86"/>
    </row>
    <row r="2" spans="1:7">
      <c r="G2" s="5" t="s">
        <v>792</v>
      </c>
    </row>
    <row r="3" spans="1:7" ht="26.25" customHeight="1">
      <c r="A3" s="6" t="s">
        <v>211</v>
      </c>
      <c r="B3" s="64" t="s">
        <v>212</v>
      </c>
      <c r="C3" s="6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7">
      <c r="A4" s="102"/>
      <c r="B4" s="103"/>
      <c r="C4" s="67" t="s">
        <v>787</v>
      </c>
      <c r="D4" s="116">
        <f>SUM(D6:D14)</f>
        <v>2682</v>
      </c>
      <c r="E4" s="116">
        <f t="shared" ref="E4:G4" si="0">SUM(E6:E14)</f>
        <v>3218.4</v>
      </c>
      <c r="F4" s="116">
        <f t="shared" si="0"/>
        <v>3049</v>
      </c>
      <c r="G4" s="116">
        <f t="shared" si="0"/>
        <v>3550</v>
      </c>
    </row>
    <row r="5" spans="1:7">
      <c r="A5" s="104">
        <v>1800010</v>
      </c>
      <c r="B5" s="97"/>
      <c r="C5" s="89" t="s">
        <v>793</v>
      </c>
      <c r="D5" s="120"/>
      <c r="E5" s="120"/>
      <c r="F5" s="120">
        <f>SUM(F6:F10)</f>
        <v>3033</v>
      </c>
      <c r="G5" s="120">
        <f>SUM(G6:G10)</f>
        <v>3480</v>
      </c>
    </row>
    <row r="6" spans="1:7" ht="26.25" customHeight="1">
      <c r="A6" s="6">
        <v>1800010</v>
      </c>
      <c r="B6" s="68" t="s">
        <v>791</v>
      </c>
      <c r="C6" s="91" t="s">
        <v>794</v>
      </c>
      <c r="D6" s="8"/>
      <c r="E6" s="8"/>
      <c r="F6" s="8"/>
      <c r="G6" s="8"/>
    </row>
    <row r="7" spans="1:7" ht="25.5">
      <c r="A7" s="6">
        <v>1800010</v>
      </c>
      <c r="B7" s="68" t="s">
        <v>791</v>
      </c>
      <c r="C7" s="91" t="s">
        <v>795</v>
      </c>
      <c r="D7" s="8">
        <v>158</v>
      </c>
      <c r="E7" s="437">
        <f t="shared" ref="E7" si="1">IFERROR(D7/10*12,"")</f>
        <v>189.60000000000002</v>
      </c>
      <c r="F7" s="8">
        <v>136</v>
      </c>
      <c r="G7" s="8">
        <v>100</v>
      </c>
    </row>
    <row r="8" spans="1:7" ht="25.5">
      <c r="A8" s="6">
        <v>1800010</v>
      </c>
      <c r="B8" s="68" t="s">
        <v>791</v>
      </c>
      <c r="C8" s="91" t="s">
        <v>796</v>
      </c>
      <c r="D8" s="15"/>
      <c r="E8" s="15"/>
      <c r="F8" s="15">
        <v>23</v>
      </c>
      <c r="G8" s="15">
        <v>80</v>
      </c>
    </row>
    <row r="9" spans="1:7">
      <c r="A9" s="6">
        <v>1800010</v>
      </c>
      <c r="B9" s="68"/>
      <c r="C9" s="91" t="s">
        <v>797</v>
      </c>
      <c r="D9" s="8">
        <v>1428</v>
      </c>
      <c r="E9" s="437">
        <f t="shared" ref="E9:E12" si="2">IFERROR(D9/10*12,"")</f>
        <v>1713.6000000000001</v>
      </c>
      <c r="F9" s="8">
        <v>1742</v>
      </c>
      <c r="G9" s="8">
        <v>1800</v>
      </c>
    </row>
    <row r="10" spans="1:7">
      <c r="A10" s="90">
        <v>1800010</v>
      </c>
      <c r="B10" s="68" t="s">
        <v>788</v>
      </c>
      <c r="C10" s="91" t="s">
        <v>789</v>
      </c>
      <c r="D10" s="8">
        <v>1080</v>
      </c>
      <c r="E10" s="437">
        <f t="shared" si="2"/>
        <v>1296</v>
      </c>
      <c r="F10" s="8">
        <v>1132</v>
      </c>
      <c r="G10" s="8">
        <v>1500</v>
      </c>
    </row>
    <row r="11" spans="1:7">
      <c r="A11" s="6">
        <v>1200056</v>
      </c>
      <c r="B11" s="64"/>
      <c r="C11" s="69" t="s">
        <v>233</v>
      </c>
      <c r="D11" s="8">
        <v>6</v>
      </c>
      <c r="E11" s="437">
        <f t="shared" si="2"/>
        <v>7.1999999999999993</v>
      </c>
      <c r="F11" s="8">
        <v>6</v>
      </c>
      <c r="G11" s="8">
        <v>25</v>
      </c>
    </row>
    <row r="12" spans="1:7">
      <c r="A12" s="90">
        <v>1800011</v>
      </c>
      <c r="B12" s="68"/>
      <c r="C12" s="91" t="s">
        <v>798</v>
      </c>
      <c r="D12" s="8">
        <v>10</v>
      </c>
      <c r="E12" s="437">
        <f t="shared" si="2"/>
        <v>12</v>
      </c>
      <c r="F12" s="8">
        <v>10</v>
      </c>
      <c r="G12" s="8">
        <v>45</v>
      </c>
    </row>
    <row r="13" spans="1:7">
      <c r="A13" s="90">
        <v>1200055</v>
      </c>
      <c r="B13" s="68"/>
      <c r="C13" s="69" t="s">
        <v>231</v>
      </c>
      <c r="D13" s="8"/>
      <c r="E13" s="8"/>
      <c r="F13" s="8"/>
      <c r="G13" s="8"/>
    </row>
    <row r="14" spans="1:7" ht="25.5">
      <c r="A14" s="90">
        <v>2200067</v>
      </c>
      <c r="B14" s="68"/>
      <c r="C14" s="69" t="s">
        <v>799</v>
      </c>
      <c r="D14" s="8"/>
      <c r="E14" s="8"/>
      <c r="F14" s="8"/>
      <c r="G14" s="8"/>
    </row>
    <row r="15" spans="1:7">
      <c r="A15" s="92"/>
      <c r="B15" s="93"/>
      <c r="C15" s="67" t="s">
        <v>800</v>
      </c>
      <c r="D15" s="116">
        <f>SUM(D16:D36)</f>
        <v>32602</v>
      </c>
      <c r="E15" s="427">
        <f>SUM(E16:E36)</f>
        <v>39122.400000000001</v>
      </c>
      <c r="F15" s="427">
        <f t="shared" ref="F15:G15" si="3">SUM(F16:F36)</f>
        <v>34426</v>
      </c>
      <c r="G15" s="427">
        <f t="shared" si="3"/>
        <v>42400</v>
      </c>
    </row>
    <row r="16" spans="1:7">
      <c r="A16" s="105">
        <v>1800101</v>
      </c>
      <c r="B16" s="68"/>
      <c r="C16" s="91" t="s">
        <v>801</v>
      </c>
      <c r="D16" s="8">
        <v>494</v>
      </c>
      <c r="E16" s="437">
        <f t="shared" ref="E16:E18" si="4">IFERROR(D16/10*12,"")</f>
        <v>592.79999999999995</v>
      </c>
      <c r="F16" s="8">
        <v>497</v>
      </c>
      <c r="G16" s="8">
        <v>1350</v>
      </c>
    </row>
    <row r="17" spans="1:7">
      <c r="A17" s="105">
        <v>1800119</v>
      </c>
      <c r="B17" s="68"/>
      <c r="C17" s="91" t="s">
        <v>802</v>
      </c>
      <c r="D17" s="8">
        <v>3700</v>
      </c>
      <c r="E17" s="437">
        <f t="shared" si="4"/>
        <v>4440</v>
      </c>
      <c r="F17" s="8">
        <v>3911</v>
      </c>
      <c r="G17" s="8">
        <v>4500</v>
      </c>
    </row>
    <row r="18" spans="1:7" ht="15" customHeight="1">
      <c r="A18" s="105">
        <v>1800127</v>
      </c>
      <c r="B18" s="68"/>
      <c r="C18" s="91" t="s">
        <v>803</v>
      </c>
      <c r="D18" s="8">
        <v>882</v>
      </c>
      <c r="E18" s="437">
        <f t="shared" si="4"/>
        <v>1058.4000000000001</v>
      </c>
      <c r="F18" s="8">
        <v>924</v>
      </c>
      <c r="G18" s="8">
        <v>1750</v>
      </c>
    </row>
    <row r="19" spans="1:7">
      <c r="A19" s="105">
        <v>1800135</v>
      </c>
      <c r="B19" s="68"/>
      <c r="C19" s="91" t="s">
        <v>804</v>
      </c>
      <c r="D19" s="8"/>
      <c r="E19" s="8"/>
      <c r="F19" s="8">
        <v>1739</v>
      </c>
      <c r="G19" s="8"/>
    </row>
    <row r="20" spans="1:7">
      <c r="A20" s="105">
        <v>1800143</v>
      </c>
      <c r="B20" s="68"/>
      <c r="C20" s="91" t="s">
        <v>805</v>
      </c>
      <c r="D20" s="8">
        <v>1722</v>
      </c>
      <c r="E20" s="437">
        <f t="shared" ref="E20" si="5">IFERROR(D20/10*12,"")</f>
        <v>2066.3999999999996</v>
      </c>
      <c r="F20" s="8"/>
      <c r="G20" s="8"/>
    </row>
    <row r="21" spans="1:7" ht="25.5">
      <c r="A21" s="105">
        <v>1800150</v>
      </c>
      <c r="B21" s="68"/>
      <c r="C21" s="91" t="s">
        <v>806</v>
      </c>
      <c r="D21" s="8"/>
      <c r="E21" s="8"/>
      <c r="F21" s="8"/>
      <c r="G21" s="8"/>
    </row>
    <row r="22" spans="1:7">
      <c r="A22" s="105">
        <v>1800168</v>
      </c>
      <c r="B22" s="68"/>
      <c r="C22" s="91" t="s">
        <v>807</v>
      </c>
      <c r="D22" s="8">
        <v>2791</v>
      </c>
      <c r="E22" s="437">
        <f t="shared" ref="E22:E24" si="6">IFERROR(D22/10*12,"")</f>
        <v>3349.2000000000003</v>
      </c>
      <c r="F22" s="8">
        <v>2950</v>
      </c>
      <c r="G22" s="8">
        <v>3750</v>
      </c>
    </row>
    <row r="23" spans="1:7">
      <c r="A23" s="105" t="s">
        <v>808</v>
      </c>
      <c r="B23" s="68"/>
      <c r="C23" s="91" t="s">
        <v>809</v>
      </c>
      <c r="D23" s="8">
        <v>6439</v>
      </c>
      <c r="E23" s="437">
        <f t="shared" si="6"/>
        <v>7726.7999999999993</v>
      </c>
      <c r="F23" s="8">
        <v>7462</v>
      </c>
      <c r="G23" s="8">
        <v>8000</v>
      </c>
    </row>
    <row r="24" spans="1:7">
      <c r="A24" s="105" t="s">
        <v>810</v>
      </c>
      <c r="B24" s="68"/>
      <c r="C24" s="91" t="s">
        <v>811</v>
      </c>
      <c r="D24" s="8">
        <v>752</v>
      </c>
      <c r="E24" s="437">
        <f t="shared" si="6"/>
        <v>902.40000000000009</v>
      </c>
      <c r="F24" s="8">
        <v>749</v>
      </c>
      <c r="G24" s="8">
        <v>600</v>
      </c>
    </row>
    <row r="25" spans="1:7">
      <c r="A25" s="105">
        <v>1800176</v>
      </c>
      <c r="B25" s="68"/>
      <c r="C25" s="91" t="s">
        <v>812</v>
      </c>
      <c r="D25" s="8"/>
      <c r="E25" s="8"/>
      <c r="F25" s="8"/>
      <c r="G25" s="8"/>
    </row>
    <row r="26" spans="1:7">
      <c r="A26" s="105" t="s">
        <v>813</v>
      </c>
      <c r="B26" s="68"/>
      <c r="C26" s="91" t="s">
        <v>814</v>
      </c>
      <c r="D26" s="8">
        <v>5180</v>
      </c>
      <c r="E26" s="437">
        <f t="shared" ref="E26" si="7">IFERROR(D26/10*12,"")</f>
        <v>6216</v>
      </c>
      <c r="F26" s="8">
        <v>5180</v>
      </c>
      <c r="G26" s="8">
        <v>7500</v>
      </c>
    </row>
    <row r="27" spans="1:7">
      <c r="A27" s="90">
        <v>1800052</v>
      </c>
      <c r="B27" s="68"/>
      <c r="C27" s="91" t="s">
        <v>815</v>
      </c>
      <c r="D27" s="8"/>
      <c r="E27" s="437"/>
      <c r="F27" s="8">
        <v>0</v>
      </c>
      <c r="G27" s="8"/>
    </row>
    <row r="28" spans="1:7" ht="25.5">
      <c r="A28" s="105" t="s">
        <v>816</v>
      </c>
      <c r="B28" s="68"/>
      <c r="C28" s="91" t="s">
        <v>817</v>
      </c>
      <c r="D28" s="8"/>
      <c r="E28" s="8"/>
      <c r="F28" s="8"/>
      <c r="G28" s="8"/>
    </row>
    <row r="29" spans="1:7" ht="25.5">
      <c r="A29" s="105">
        <v>1800184</v>
      </c>
      <c r="B29" s="68"/>
      <c r="C29" s="91" t="s">
        <v>818</v>
      </c>
      <c r="D29" s="8"/>
      <c r="E29" s="8"/>
      <c r="F29" s="8"/>
      <c r="G29" s="8"/>
    </row>
    <row r="30" spans="1:7" ht="12.75" customHeight="1">
      <c r="A30" s="105">
        <v>1800192</v>
      </c>
      <c r="B30" s="68"/>
      <c r="C30" s="91" t="s">
        <v>819</v>
      </c>
      <c r="D30" s="8">
        <v>2260</v>
      </c>
      <c r="E30" s="437">
        <f t="shared" ref="E30:E31" si="8">IFERROR(D30/10*12,"")</f>
        <v>2712</v>
      </c>
      <c r="F30" s="8">
        <v>2377</v>
      </c>
      <c r="G30" s="8">
        <v>4800</v>
      </c>
    </row>
    <row r="31" spans="1:7">
      <c r="A31" s="105">
        <v>1800200</v>
      </c>
      <c r="B31" s="68"/>
      <c r="C31" s="91" t="s">
        <v>820</v>
      </c>
      <c r="D31" s="8">
        <v>3121</v>
      </c>
      <c r="E31" s="437">
        <f t="shared" si="8"/>
        <v>3745.2000000000003</v>
      </c>
      <c r="F31" s="8">
        <v>3187</v>
      </c>
      <c r="G31" s="8">
        <v>4200</v>
      </c>
    </row>
    <row r="32" spans="1:7">
      <c r="A32" s="105">
        <v>1800218</v>
      </c>
      <c r="B32" s="68"/>
      <c r="C32" s="91" t="s">
        <v>821</v>
      </c>
      <c r="D32" s="8"/>
      <c r="E32" s="8"/>
      <c r="F32" s="8"/>
      <c r="G32" s="8"/>
    </row>
    <row r="33" spans="1:7">
      <c r="A33" s="105">
        <v>1800226</v>
      </c>
      <c r="B33" s="68"/>
      <c r="C33" s="91" t="s">
        <v>822</v>
      </c>
      <c r="D33" s="8"/>
      <c r="E33" s="8"/>
      <c r="F33" s="8"/>
      <c r="G33" s="8"/>
    </row>
    <row r="34" spans="1:7">
      <c r="A34" s="105" t="s">
        <v>823</v>
      </c>
      <c r="B34" s="68"/>
      <c r="C34" s="91" t="s">
        <v>824</v>
      </c>
      <c r="D34" s="8">
        <v>4447</v>
      </c>
      <c r="E34" s="437">
        <f t="shared" ref="E34:E35" si="9">IFERROR(D34/10*12,"")</f>
        <v>5336.4</v>
      </c>
      <c r="F34" s="8">
        <v>4619</v>
      </c>
      <c r="G34" s="8">
        <v>5200</v>
      </c>
    </row>
    <row r="35" spans="1:7" ht="13.5" customHeight="1">
      <c r="A35" s="105">
        <v>1800093</v>
      </c>
      <c r="B35" s="68"/>
      <c r="C35" s="91" t="s">
        <v>825</v>
      </c>
      <c r="D35" s="8">
        <v>814</v>
      </c>
      <c r="E35" s="437">
        <f t="shared" si="9"/>
        <v>976.80000000000007</v>
      </c>
      <c r="F35" s="8">
        <v>831</v>
      </c>
      <c r="G35" s="8">
        <v>750</v>
      </c>
    </row>
    <row r="36" spans="1:7">
      <c r="A36" s="90">
        <v>1000165</v>
      </c>
      <c r="B36" s="68"/>
      <c r="C36" s="91" t="s">
        <v>248</v>
      </c>
      <c r="D36" s="8"/>
      <c r="E36" s="8"/>
      <c r="F36" s="8"/>
      <c r="G36" s="8"/>
    </row>
    <row r="37" spans="1:7">
      <c r="A37" s="106"/>
      <c r="B37" s="107"/>
      <c r="C37" s="108" t="s">
        <v>826</v>
      </c>
      <c r="D37" s="123"/>
      <c r="E37" s="123"/>
      <c r="F37" s="123"/>
      <c r="G37" s="123"/>
    </row>
    <row r="39" spans="1:7">
      <c r="A39" s="514" t="s">
        <v>827</v>
      </c>
      <c r="B39" s="513"/>
      <c r="C39" s="513"/>
      <c r="D39" s="513"/>
      <c r="E39" s="513"/>
      <c r="F39" s="513"/>
    </row>
    <row r="42" spans="1:7">
      <c r="E42" s="428"/>
      <c r="F42" s="428"/>
      <c r="G42" s="428"/>
    </row>
    <row r="43" spans="1:7">
      <c r="E43" s="428"/>
      <c r="F43" s="428"/>
      <c r="G43" s="428"/>
    </row>
  </sheetData>
  <mergeCells count="1">
    <mergeCell ref="A39:F39"/>
  </mergeCells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955"/>
  <sheetViews>
    <sheetView showZeros="0" topLeftCell="A153" zoomScale="110" zoomScaleNormal="110" workbookViewId="0">
      <selection activeCell="H38" sqref="H38"/>
    </sheetView>
  </sheetViews>
  <sheetFormatPr defaultColWidth="9" defaultRowHeight="12.75"/>
  <cols>
    <col min="1" max="1" width="10" style="8" customWidth="1"/>
    <col min="2" max="2" width="41" style="8" customWidth="1"/>
    <col min="3" max="4" width="22.85546875" style="600" customWidth="1"/>
    <col min="5" max="5" width="22.85546875" style="7" customWidth="1"/>
    <col min="6" max="6" width="20.85546875" style="7" customWidth="1"/>
    <col min="7" max="16384" width="9" style="4"/>
  </cols>
  <sheetData>
    <row r="1" spans="1:6">
      <c r="A1" s="579" t="s">
        <v>32</v>
      </c>
      <c r="B1" s="579"/>
      <c r="C1" s="589"/>
      <c r="D1" s="589"/>
      <c r="E1" s="111"/>
      <c r="F1" s="111"/>
    </row>
    <row r="2" spans="1:6">
      <c r="A2" s="4"/>
      <c r="B2" s="4"/>
      <c r="C2" s="589"/>
      <c r="D2" s="589"/>
      <c r="E2" s="111"/>
      <c r="F2" s="111" t="s">
        <v>828</v>
      </c>
    </row>
    <row r="3" spans="1:6" ht="25.5">
      <c r="A3" s="70" t="s">
        <v>829</v>
      </c>
      <c r="B3" s="70" t="s">
        <v>213</v>
      </c>
      <c r="C3" s="6" t="s">
        <v>1695</v>
      </c>
      <c r="D3" s="539" t="s">
        <v>1696</v>
      </c>
      <c r="E3" s="6" t="s">
        <v>1697</v>
      </c>
      <c r="F3" s="100" t="s">
        <v>1678</v>
      </c>
    </row>
    <row r="4" spans="1:6">
      <c r="A4" s="580"/>
      <c r="B4" s="581" t="s">
        <v>830</v>
      </c>
      <c r="C4" s="455"/>
      <c r="D4" s="455"/>
      <c r="E4" s="581"/>
      <c r="F4" s="581"/>
    </row>
    <row r="5" spans="1:6" ht="33" customHeight="1">
      <c r="A5" s="73"/>
      <c r="B5" s="71" t="s">
        <v>831</v>
      </c>
      <c r="C5" s="456">
        <f>SUM(C6:C11)</f>
        <v>689</v>
      </c>
      <c r="D5" s="456">
        <f>SUM(D6:D11)</f>
        <v>826.8</v>
      </c>
      <c r="E5" s="456">
        <f t="shared" ref="E5:F5" si="0">SUM(E6:E11)</f>
        <v>964</v>
      </c>
      <c r="F5" s="456">
        <f t="shared" si="0"/>
        <v>1025</v>
      </c>
    </row>
    <row r="6" spans="1:6" ht="25.5">
      <c r="A6" s="387" t="s">
        <v>832</v>
      </c>
      <c r="B6" s="74" t="s">
        <v>833</v>
      </c>
      <c r="C6" s="457">
        <v>18</v>
      </c>
      <c r="D6" s="539">
        <f t="shared" ref="D6:D8" si="1">IFERROR(C6/10*12,"")</f>
        <v>21.6</v>
      </c>
      <c r="E6" s="457">
        <v>21</v>
      </c>
      <c r="F6" s="590">
        <v>45</v>
      </c>
    </row>
    <row r="7" spans="1:6" ht="38.25">
      <c r="A7" s="76" t="s">
        <v>834</v>
      </c>
      <c r="B7" s="74" t="s">
        <v>835</v>
      </c>
      <c r="C7" s="591">
        <v>72</v>
      </c>
      <c r="D7" s="539">
        <f t="shared" si="1"/>
        <v>86.4</v>
      </c>
      <c r="E7" s="591">
        <v>75</v>
      </c>
      <c r="F7" s="592">
        <v>230</v>
      </c>
    </row>
    <row r="8" spans="1:6" ht="51">
      <c r="A8" s="76" t="s">
        <v>836</v>
      </c>
      <c r="B8" s="74" t="s">
        <v>837</v>
      </c>
      <c r="C8" s="591">
        <v>599</v>
      </c>
      <c r="D8" s="539">
        <f t="shared" si="1"/>
        <v>718.8</v>
      </c>
      <c r="E8" s="591">
        <v>868</v>
      </c>
      <c r="F8" s="592">
        <v>750</v>
      </c>
    </row>
    <row r="9" spans="1:6" ht="25.5">
      <c r="A9" s="69">
        <v>2400060</v>
      </c>
      <c r="B9" s="72" t="s">
        <v>838</v>
      </c>
      <c r="C9" s="591"/>
      <c r="D9" s="591"/>
      <c r="E9" s="591"/>
      <c r="F9" s="591"/>
    </row>
    <row r="10" spans="1:6" ht="25.5">
      <c r="A10" s="69">
        <v>2400061</v>
      </c>
      <c r="B10" s="72" t="s">
        <v>839</v>
      </c>
      <c r="C10" s="591"/>
      <c r="D10" s="591"/>
      <c r="E10" s="591"/>
      <c r="F10" s="591"/>
    </row>
    <row r="11" spans="1:6" ht="25.5">
      <c r="A11" s="69">
        <v>2400062</v>
      </c>
      <c r="B11" s="72" t="s">
        <v>840</v>
      </c>
      <c r="C11" s="591"/>
      <c r="D11" s="591"/>
      <c r="E11" s="591"/>
      <c r="F11" s="591"/>
    </row>
    <row r="12" spans="1:6">
      <c r="A12" s="73"/>
      <c r="B12" s="71" t="s">
        <v>841</v>
      </c>
      <c r="C12" s="593">
        <f>C13</f>
        <v>637</v>
      </c>
      <c r="D12" s="593">
        <f>D13</f>
        <v>764.40000000000009</v>
      </c>
      <c r="E12" s="593">
        <f t="shared" ref="E12:F12" si="2">E13</f>
        <v>662</v>
      </c>
      <c r="F12" s="593">
        <f t="shared" si="2"/>
        <v>750</v>
      </c>
    </row>
    <row r="13" spans="1:6">
      <c r="A13" s="76" t="s">
        <v>842</v>
      </c>
      <c r="B13" s="72" t="s">
        <v>843</v>
      </c>
      <c r="C13" s="591">
        <v>637</v>
      </c>
      <c r="D13" s="539">
        <f t="shared" ref="D13" si="3">IFERROR(C13/10*12,"")</f>
        <v>764.40000000000009</v>
      </c>
      <c r="E13" s="591">
        <v>662</v>
      </c>
      <c r="F13" s="591">
        <v>750</v>
      </c>
    </row>
    <row r="14" spans="1:6">
      <c r="A14" s="73"/>
      <c r="B14" s="71" t="s">
        <v>844</v>
      </c>
      <c r="C14" s="458">
        <f>SUM(C15:C16)</f>
        <v>254</v>
      </c>
      <c r="D14" s="458">
        <f>SUM(D15:D16)</f>
        <v>304.79999999999995</v>
      </c>
      <c r="E14" s="458">
        <f t="shared" ref="E14:F14" si="4">SUM(E15:E16)</f>
        <v>267</v>
      </c>
      <c r="F14" s="458">
        <f t="shared" si="4"/>
        <v>450</v>
      </c>
    </row>
    <row r="15" spans="1:6" ht="25.5">
      <c r="A15" s="76" t="s">
        <v>845</v>
      </c>
      <c r="B15" s="74" t="s">
        <v>846</v>
      </c>
      <c r="C15" s="591">
        <v>254</v>
      </c>
      <c r="D15" s="539">
        <f t="shared" ref="D15" si="5">IFERROR(C15/10*12,"")</f>
        <v>304.79999999999995</v>
      </c>
      <c r="E15" s="591">
        <v>267</v>
      </c>
      <c r="F15" s="591">
        <v>450</v>
      </c>
    </row>
    <row r="16" spans="1:6" ht="38.25">
      <c r="A16" s="76" t="s">
        <v>847</v>
      </c>
      <c r="B16" s="69" t="s">
        <v>848</v>
      </c>
      <c r="C16" s="457"/>
      <c r="D16" s="457"/>
      <c r="E16" s="457"/>
      <c r="F16" s="457"/>
    </row>
    <row r="17" spans="1:6">
      <c r="A17" s="73"/>
      <c r="B17" s="71" t="s">
        <v>849</v>
      </c>
      <c r="C17" s="593">
        <f>C18</f>
        <v>22</v>
      </c>
      <c r="D17" s="593">
        <f t="shared" ref="D17:F17" si="6">D18</f>
        <v>26.400000000000002</v>
      </c>
      <c r="E17" s="593">
        <f t="shared" si="6"/>
        <v>22</v>
      </c>
      <c r="F17" s="593">
        <f t="shared" si="6"/>
        <v>50</v>
      </c>
    </row>
    <row r="18" spans="1:6">
      <c r="A18" s="76" t="s">
        <v>850</v>
      </c>
      <c r="B18" s="72" t="s">
        <v>851</v>
      </c>
      <c r="C18" s="591">
        <v>22</v>
      </c>
      <c r="D18" s="539">
        <f t="shared" ref="D18" si="7">IFERROR(C18/10*12,"")</f>
        <v>26.400000000000002</v>
      </c>
      <c r="E18" s="591">
        <v>22</v>
      </c>
      <c r="F18" s="591">
        <v>50</v>
      </c>
    </row>
    <row r="19" spans="1:6">
      <c r="A19" s="73"/>
      <c r="B19" s="75" t="s">
        <v>452</v>
      </c>
      <c r="C19" s="593">
        <f>SUM(C20:C25)</f>
        <v>455</v>
      </c>
      <c r="D19" s="593">
        <f t="shared" ref="D19:F19" si="8">SUM(D20:D25)</f>
        <v>546</v>
      </c>
      <c r="E19" s="593">
        <f t="shared" si="8"/>
        <v>473</v>
      </c>
      <c r="F19" s="593">
        <f t="shared" si="8"/>
        <v>706</v>
      </c>
    </row>
    <row r="20" spans="1:6" ht="25.5">
      <c r="A20" s="387" t="s">
        <v>852</v>
      </c>
      <c r="B20" s="74" t="s">
        <v>853</v>
      </c>
      <c r="C20" s="591">
        <v>142</v>
      </c>
      <c r="D20" s="539">
        <f t="shared" ref="D20:D22" si="9">IFERROR(C20/10*12,"")</f>
        <v>170.39999999999998</v>
      </c>
      <c r="E20" s="591">
        <v>151</v>
      </c>
      <c r="F20" s="591">
        <v>220</v>
      </c>
    </row>
    <row r="21" spans="1:6" ht="38.25">
      <c r="A21" s="387" t="s">
        <v>854</v>
      </c>
      <c r="B21" s="74" t="s">
        <v>855</v>
      </c>
      <c r="C21" s="459">
        <v>297</v>
      </c>
      <c r="D21" s="539">
        <f t="shared" si="9"/>
        <v>356.4</v>
      </c>
      <c r="E21" s="459">
        <v>306</v>
      </c>
      <c r="F21" s="459">
        <v>450</v>
      </c>
    </row>
    <row r="22" spans="1:6">
      <c r="A22" s="387" t="s">
        <v>856</v>
      </c>
      <c r="B22" s="74" t="s">
        <v>857</v>
      </c>
      <c r="C22" s="459">
        <v>16</v>
      </c>
      <c r="D22" s="539">
        <f t="shared" si="9"/>
        <v>19.200000000000003</v>
      </c>
      <c r="E22" s="459">
        <v>16</v>
      </c>
      <c r="F22" s="459">
        <v>25</v>
      </c>
    </row>
    <row r="23" spans="1:6">
      <c r="A23" s="387" t="s">
        <v>858</v>
      </c>
      <c r="B23" s="74" t="s">
        <v>859</v>
      </c>
      <c r="C23" s="459"/>
      <c r="D23" s="459"/>
      <c r="E23" s="459"/>
      <c r="F23" s="459">
        <v>8</v>
      </c>
    </row>
    <row r="24" spans="1:6">
      <c r="A24" s="387" t="s">
        <v>860</v>
      </c>
      <c r="B24" s="74" t="s">
        <v>861</v>
      </c>
      <c r="C24" s="459"/>
      <c r="D24" s="459"/>
      <c r="E24" s="459"/>
      <c r="F24" s="459"/>
    </row>
    <row r="25" spans="1:6">
      <c r="A25" s="387" t="s">
        <v>862</v>
      </c>
      <c r="B25" s="74" t="s">
        <v>863</v>
      </c>
      <c r="C25" s="459"/>
      <c r="D25" s="459"/>
      <c r="E25" s="459"/>
      <c r="F25" s="459">
        <v>3</v>
      </c>
    </row>
    <row r="26" spans="1:6">
      <c r="A26" s="582"/>
      <c r="B26" s="583" t="s">
        <v>864</v>
      </c>
      <c r="C26" s="458"/>
      <c r="D26" s="458"/>
      <c r="E26" s="458"/>
      <c r="F26" s="458"/>
    </row>
    <row r="27" spans="1:6">
      <c r="A27" s="584"/>
      <c r="B27" s="72" t="s">
        <v>865</v>
      </c>
      <c r="C27" s="459"/>
      <c r="D27" s="459"/>
      <c r="E27" s="459"/>
      <c r="F27" s="459"/>
    </row>
    <row r="28" spans="1:6">
      <c r="A28" s="76" t="s">
        <v>836</v>
      </c>
      <c r="B28" s="74" t="s">
        <v>866</v>
      </c>
      <c r="C28" s="460"/>
      <c r="D28" s="460"/>
      <c r="E28" s="460"/>
      <c r="F28" s="460"/>
    </row>
    <row r="29" spans="1:6">
      <c r="A29" s="76" t="s">
        <v>867</v>
      </c>
      <c r="B29" s="74" t="s">
        <v>868</v>
      </c>
      <c r="C29" s="457"/>
      <c r="D29" s="457"/>
      <c r="E29" s="457"/>
      <c r="F29" s="457"/>
    </row>
    <row r="30" spans="1:6">
      <c r="A30" s="76" t="s">
        <v>869</v>
      </c>
      <c r="B30" s="74" t="s">
        <v>870</v>
      </c>
      <c r="C30" s="591"/>
      <c r="D30" s="591"/>
      <c r="E30" s="591"/>
      <c r="F30" s="591"/>
    </row>
    <row r="31" spans="1:6">
      <c r="A31" s="76" t="s">
        <v>871</v>
      </c>
      <c r="B31" s="74" t="s">
        <v>872</v>
      </c>
      <c r="C31" s="591"/>
      <c r="D31" s="591"/>
      <c r="E31" s="591"/>
      <c r="F31" s="591"/>
    </row>
    <row r="32" spans="1:6">
      <c r="A32" s="77"/>
      <c r="B32" s="78" t="s">
        <v>873</v>
      </c>
      <c r="C32" s="456"/>
      <c r="D32" s="456"/>
      <c r="E32" s="456"/>
      <c r="F32" s="456"/>
    </row>
    <row r="33" spans="1:6">
      <c r="A33" s="388">
        <v>1200055</v>
      </c>
      <c r="B33" s="79" t="s">
        <v>231</v>
      </c>
      <c r="C33" s="457"/>
      <c r="D33" s="457"/>
      <c r="E33" s="457"/>
      <c r="F33" s="457"/>
    </row>
    <row r="34" spans="1:6" ht="38.25">
      <c r="A34" s="73"/>
      <c r="B34" s="80" t="s">
        <v>874</v>
      </c>
      <c r="C34" s="594">
        <f>SUM(C35:C64)</f>
        <v>460</v>
      </c>
      <c r="D34" s="594">
        <f t="shared" ref="D34:F34" si="10">SUM(D35:D64)</f>
        <v>552</v>
      </c>
      <c r="E34" s="594">
        <f t="shared" si="10"/>
        <v>474</v>
      </c>
      <c r="F34" s="594">
        <f t="shared" si="10"/>
        <v>817</v>
      </c>
    </row>
    <row r="35" spans="1:6">
      <c r="A35" s="76" t="s">
        <v>875</v>
      </c>
      <c r="B35" s="72" t="s">
        <v>876</v>
      </c>
      <c r="C35" s="457">
        <v>2</v>
      </c>
      <c r="D35" s="539">
        <f t="shared" ref="D35:D36" si="11">IFERROR(C35/10*12,"")</f>
        <v>2.4000000000000004</v>
      </c>
      <c r="E35" s="457">
        <v>2</v>
      </c>
      <c r="F35" s="457">
        <v>15</v>
      </c>
    </row>
    <row r="36" spans="1:6">
      <c r="A36" s="76" t="s">
        <v>877</v>
      </c>
      <c r="B36" s="74" t="s">
        <v>878</v>
      </c>
      <c r="C36" s="591">
        <v>38</v>
      </c>
      <c r="D36" s="539">
        <f t="shared" si="11"/>
        <v>45.599999999999994</v>
      </c>
      <c r="E36" s="591">
        <v>39</v>
      </c>
      <c r="F36" s="591">
        <v>60</v>
      </c>
    </row>
    <row r="37" spans="1:6">
      <c r="A37" s="76" t="s">
        <v>879</v>
      </c>
      <c r="B37" s="74" t="s">
        <v>880</v>
      </c>
      <c r="C37" s="591"/>
      <c r="D37" s="591"/>
      <c r="E37" s="591">
        <v>0</v>
      </c>
      <c r="F37" s="591">
        <v>10</v>
      </c>
    </row>
    <row r="38" spans="1:6" ht="25.5">
      <c r="A38" s="76" t="s">
        <v>881</v>
      </c>
      <c r="B38" s="74" t="s">
        <v>882</v>
      </c>
      <c r="C38" s="591">
        <v>1</v>
      </c>
      <c r="D38" s="539">
        <f t="shared" ref="D38" si="12">IFERROR(C38/10*12,"")</f>
        <v>1.2000000000000002</v>
      </c>
      <c r="E38" s="591">
        <v>1</v>
      </c>
      <c r="F38" s="591">
        <v>12</v>
      </c>
    </row>
    <row r="39" spans="1:6">
      <c r="A39" s="76" t="s">
        <v>883</v>
      </c>
      <c r="B39" s="74" t="s">
        <v>884</v>
      </c>
      <c r="C39" s="591"/>
      <c r="D39" s="591"/>
      <c r="E39" s="591">
        <v>0</v>
      </c>
      <c r="F39" s="591">
        <v>5</v>
      </c>
    </row>
    <row r="40" spans="1:6" ht="25.5">
      <c r="A40" s="76" t="s">
        <v>885</v>
      </c>
      <c r="B40" s="74" t="s">
        <v>886</v>
      </c>
      <c r="C40" s="591">
        <v>1</v>
      </c>
      <c r="D40" s="539">
        <f t="shared" ref="D40:D42" si="13">IFERROR(C40/10*12,"")</f>
        <v>1.2000000000000002</v>
      </c>
      <c r="E40" s="591">
        <v>2</v>
      </c>
      <c r="F40" s="591">
        <v>10</v>
      </c>
    </row>
    <row r="41" spans="1:6">
      <c r="A41" s="76" t="s">
        <v>887</v>
      </c>
      <c r="B41" s="74" t="s">
        <v>888</v>
      </c>
      <c r="C41" s="591">
        <v>1</v>
      </c>
      <c r="D41" s="539">
        <f t="shared" si="13"/>
        <v>1.2000000000000002</v>
      </c>
      <c r="E41" s="591">
        <v>1</v>
      </c>
      <c r="F41" s="591">
        <v>3</v>
      </c>
    </row>
    <row r="42" spans="1:6" ht="25.5">
      <c r="A42" s="76" t="s">
        <v>889</v>
      </c>
      <c r="B42" s="74" t="s">
        <v>890</v>
      </c>
      <c r="C42" s="591">
        <v>3</v>
      </c>
      <c r="D42" s="539">
        <f t="shared" si="13"/>
        <v>3.5999999999999996</v>
      </c>
      <c r="E42" s="591">
        <v>3</v>
      </c>
      <c r="F42" s="591">
        <v>2</v>
      </c>
    </row>
    <row r="43" spans="1:6">
      <c r="A43" s="76" t="s">
        <v>891</v>
      </c>
      <c r="B43" s="74" t="s">
        <v>892</v>
      </c>
      <c r="C43" s="591"/>
      <c r="D43" s="591"/>
      <c r="E43" s="591">
        <v>0</v>
      </c>
      <c r="F43" s="591">
        <v>6</v>
      </c>
    </row>
    <row r="44" spans="1:6">
      <c r="A44" s="76" t="s">
        <v>893</v>
      </c>
      <c r="B44" s="74" t="s">
        <v>894</v>
      </c>
      <c r="C44" s="591"/>
      <c r="D44" s="591"/>
      <c r="E44" s="591"/>
      <c r="F44" s="591"/>
    </row>
    <row r="45" spans="1:6">
      <c r="A45" s="76" t="s">
        <v>895</v>
      </c>
      <c r="B45" s="74" t="s">
        <v>896</v>
      </c>
      <c r="C45" s="591"/>
      <c r="D45" s="591"/>
      <c r="E45" s="591"/>
      <c r="F45" s="591"/>
    </row>
    <row r="46" spans="1:6">
      <c r="A46" s="76" t="s">
        <v>897</v>
      </c>
      <c r="B46" s="74" t="s">
        <v>898</v>
      </c>
      <c r="C46" s="591"/>
      <c r="D46" s="591"/>
      <c r="E46" s="591"/>
      <c r="F46" s="591"/>
    </row>
    <row r="47" spans="1:6">
      <c r="A47" s="76" t="s">
        <v>899</v>
      </c>
      <c r="B47" s="74" t="s">
        <v>900</v>
      </c>
      <c r="C47" s="591">
        <v>2</v>
      </c>
      <c r="D47" s="539">
        <f t="shared" ref="D47:D48" si="14">IFERROR(C47/10*12,"")</f>
        <v>2.4000000000000004</v>
      </c>
      <c r="E47" s="591">
        <v>2</v>
      </c>
      <c r="F47" s="591">
        <v>20</v>
      </c>
    </row>
    <row r="48" spans="1:6" ht="25.5">
      <c r="A48" s="76" t="s">
        <v>901</v>
      </c>
      <c r="B48" s="74" t="s">
        <v>902</v>
      </c>
      <c r="C48" s="591">
        <v>50</v>
      </c>
      <c r="D48" s="539">
        <f t="shared" si="14"/>
        <v>60</v>
      </c>
      <c r="E48" s="591">
        <v>46</v>
      </c>
      <c r="F48" s="591">
        <v>50</v>
      </c>
    </row>
    <row r="49" spans="1:6" ht="25.5">
      <c r="A49" s="76" t="s">
        <v>903</v>
      </c>
      <c r="B49" s="74" t="s">
        <v>904</v>
      </c>
      <c r="C49" s="591"/>
      <c r="D49" s="591"/>
      <c r="E49" s="591"/>
      <c r="F49" s="591"/>
    </row>
    <row r="50" spans="1:6">
      <c r="A50" s="76" t="s">
        <v>905</v>
      </c>
      <c r="B50" s="74" t="s">
        <v>906</v>
      </c>
      <c r="C50" s="591">
        <v>21</v>
      </c>
      <c r="D50" s="539">
        <f t="shared" ref="D50:D53" si="15">IFERROR(C50/10*12,"")</f>
        <v>25.200000000000003</v>
      </c>
      <c r="E50" s="591">
        <v>23</v>
      </c>
      <c r="F50" s="591">
        <v>70</v>
      </c>
    </row>
    <row r="51" spans="1:6" ht="25.5">
      <c r="A51" s="76" t="s">
        <v>907</v>
      </c>
      <c r="B51" s="74" t="s">
        <v>908</v>
      </c>
      <c r="C51" s="591">
        <v>33</v>
      </c>
      <c r="D51" s="539">
        <f t="shared" si="15"/>
        <v>39.599999999999994</v>
      </c>
      <c r="E51" s="591">
        <v>35</v>
      </c>
      <c r="F51" s="591">
        <v>65</v>
      </c>
    </row>
    <row r="52" spans="1:6">
      <c r="A52" s="76" t="s">
        <v>909</v>
      </c>
      <c r="B52" s="74" t="s">
        <v>910</v>
      </c>
      <c r="C52" s="591">
        <v>68</v>
      </c>
      <c r="D52" s="539">
        <f t="shared" si="15"/>
        <v>81.599999999999994</v>
      </c>
      <c r="E52" s="591">
        <v>69</v>
      </c>
      <c r="F52" s="591">
        <v>150</v>
      </c>
    </row>
    <row r="53" spans="1:6" ht="25.5">
      <c r="A53" s="76" t="s">
        <v>911</v>
      </c>
      <c r="B53" s="74" t="s">
        <v>912</v>
      </c>
      <c r="C53" s="591">
        <v>162</v>
      </c>
      <c r="D53" s="539">
        <f t="shared" si="15"/>
        <v>194.39999999999998</v>
      </c>
      <c r="E53" s="591">
        <v>168</v>
      </c>
      <c r="F53" s="591">
        <v>150</v>
      </c>
    </row>
    <row r="54" spans="1:6" ht="25.5">
      <c r="A54" s="76" t="s">
        <v>913</v>
      </c>
      <c r="B54" s="74" t="s">
        <v>914</v>
      </c>
      <c r="C54" s="591"/>
      <c r="D54" s="591"/>
      <c r="E54" s="591">
        <v>0</v>
      </c>
      <c r="F54" s="591">
        <v>8</v>
      </c>
    </row>
    <row r="55" spans="1:6" ht="25.5">
      <c r="A55" s="76" t="s">
        <v>915</v>
      </c>
      <c r="B55" s="74" t="s">
        <v>916</v>
      </c>
      <c r="C55" s="591">
        <v>28</v>
      </c>
      <c r="D55" s="539">
        <f t="shared" ref="D55:D56" si="16">IFERROR(C55/10*12,"")</f>
        <v>33.599999999999994</v>
      </c>
      <c r="E55" s="591">
        <v>29</v>
      </c>
      <c r="F55" s="591">
        <v>60</v>
      </c>
    </row>
    <row r="56" spans="1:6" ht="25.5">
      <c r="A56" s="76" t="s">
        <v>917</v>
      </c>
      <c r="B56" s="74" t="s">
        <v>918</v>
      </c>
      <c r="C56" s="591">
        <v>10</v>
      </c>
      <c r="D56" s="539">
        <f t="shared" si="16"/>
        <v>12</v>
      </c>
      <c r="E56" s="591">
        <v>10</v>
      </c>
      <c r="F56" s="591">
        <v>55</v>
      </c>
    </row>
    <row r="57" spans="1:6">
      <c r="A57" s="76" t="s">
        <v>919</v>
      </c>
      <c r="B57" s="74" t="s">
        <v>920</v>
      </c>
      <c r="C57" s="591"/>
      <c r="D57" s="591"/>
      <c r="E57" s="591">
        <v>0</v>
      </c>
      <c r="F57" s="591">
        <v>5</v>
      </c>
    </row>
    <row r="58" spans="1:6">
      <c r="A58" s="76" t="s">
        <v>921</v>
      </c>
      <c r="B58" s="74" t="s">
        <v>922</v>
      </c>
      <c r="C58" s="591"/>
      <c r="D58" s="591"/>
      <c r="E58" s="591"/>
      <c r="F58" s="591"/>
    </row>
    <row r="59" spans="1:6">
      <c r="A59" s="76" t="s">
        <v>923</v>
      </c>
      <c r="B59" s="74" t="s">
        <v>924</v>
      </c>
      <c r="C59" s="591"/>
      <c r="D59" s="591"/>
      <c r="E59" s="591">
        <v>0</v>
      </c>
      <c r="F59" s="591">
        <v>5</v>
      </c>
    </row>
    <row r="60" spans="1:6" ht="25.5">
      <c r="A60" s="76" t="s">
        <v>925</v>
      </c>
      <c r="B60" s="74" t="s">
        <v>926</v>
      </c>
      <c r="C60" s="591"/>
      <c r="D60" s="591"/>
      <c r="E60" s="591">
        <v>0</v>
      </c>
      <c r="F60" s="591">
        <v>4</v>
      </c>
    </row>
    <row r="61" spans="1:6">
      <c r="A61" s="76" t="s">
        <v>927</v>
      </c>
      <c r="B61" s="74" t="s">
        <v>928</v>
      </c>
      <c r="C61" s="591">
        <v>40</v>
      </c>
      <c r="D61" s="539">
        <f t="shared" ref="D61" si="17">IFERROR(C61/10*12,"")</f>
        <v>48</v>
      </c>
      <c r="E61" s="591">
        <v>44</v>
      </c>
      <c r="F61" s="591">
        <v>50</v>
      </c>
    </row>
    <row r="62" spans="1:6" ht="25.5">
      <c r="A62" s="76" t="s">
        <v>929</v>
      </c>
      <c r="B62" s="74" t="s">
        <v>930</v>
      </c>
      <c r="C62" s="591"/>
      <c r="D62" s="591"/>
      <c r="E62" s="591"/>
      <c r="F62" s="591"/>
    </row>
    <row r="63" spans="1:6" ht="25.5">
      <c r="A63" s="76" t="s">
        <v>931</v>
      </c>
      <c r="B63" s="74" t="s">
        <v>932</v>
      </c>
      <c r="C63" s="591"/>
      <c r="D63" s="591"/>
      <c r="E63" s="591">
        <v>0</v>
      </c>
      <c r="F63" s="591">
        <v>2</v>
      </c>
    </row>
    <row r="64" spans="1:6">
      <c r="A64" s="76" t="s">
        <v>933</v>
      </c>
      <c r="B64" s="74" t="s">
        <v>934</v>
      </c>
      <c r="C64" s="591"/>
      <c r="D64" s="591"/>
      <c r="E64" s="591"/>
      <c r="F64" s="591"/>
    </row>
    <row r="65" spans="1:6">
      <c r="A65" s="73"/>
      <c r="B65" s="80" t="s">
        <v>935</v>
      </c>
      <c r="C65" s="458">
        <f>SUM(C66:C73)</f>
        <v>0</v>
      </c>
      <c r="D65" s="458">
        <f>SUM(D66:D73)</f>
        <v>0</v>
      </c>
      <c r="E65" s="458"/>
      <c r="F65" s="458"/>
    </row>
    <row r="66" spans="1:6">
      <c r="A66" s="76" t="s">
        <v>936</v>
      </c>
      <c r="B66" s="74" t="s">
        <v>937</v>
      </c>
      <c r="C66" s="591"/>
      <c r="D66" s="591"/>
      <c r="E66" s="591"/>
      <c r="F66" s="591"/>
    </row>
    <row r="67" spans="1:6">
      <c r="A67" s="76" t="s">
        <v>938</v>
      </c>
      <c r="B67" s="74" t="s">
        <v>939</v>
      </c>
      <c r="C67" s="591"/>
      <c r="D67" s="591"/>
      <c r="E67" s="591"/>
      <c r="F67" s="591"/>
    </row>
    <row r="68" spans="1:6" ht="25.5">
      <c r="A68" s="76" t="s">
        <v>940</v>
      </c>
      <c r="B68" s="74" t="s">
        <v>941</v>
      </c>
      <c r="C68" s="591"/>
      <c r="D68" s="591"/>
      <c r="E68" s="591"/>
      <c r="F68" s="591"/>
    </row>
    <row r="69" spans="1:6">
      <c r="A69" s="76" t="s">
        <v>942</v>
      </c>
      <c r="B69" s="74" t="s">
        <v>943</v>
      </c>
      <c r="C69" s="591"/>
      <c r="D69" s="591"/>
      <c r="E69" s="591"/>
      <c r="F69" s="591"/>
    </row>
    <row r="70" spans="1:6">
      <c r="A70" s="76" t="s">
        <v>944</v>
      </c>
      <c r="B70" s="74" t="s">
        <v>945</v>
      </c>
      <c r="C70" s="591"/>
      <c r="D70" s="591"/>
      <c r="E70" s="591"/>
      <c r="F70" s="591"/>
    </row>
    <row r="71" spans="1:6">
      <c r="A71" s="76" t="s">
        <v>946</v>
      </c>
      <c r="B71" s="74" t="s">
        <v>947</v>
      </c>
      <c r="C71" s="591"/>
      <c r="D71" s="591"/>
      <c r="E71" s="591"/>
      <c r="F71" s="591"/>
    </row>
    <row r="72" spans="1:6" ht="25.5">
      <c r="A72" s="76" t="s">
        <v>948</v>
      </c>
      <c r="B72" s="74" t="s">
        <v>949</v>
      </c>
      <c r="C72" s="591"/>
      <c r="D72" s="591"/>
      <c r="E72" s="591"/>
      <c r="F72" s="591"/>
    </row>
    <row r="73" spans="1:6">
      <c r="A73" s="76" t="s">
        <v>950</v>
      </c>
      <c r="B73" s="74" t="s">
        <v>951</v>
      </c>
      <c r="C73" s="591"/>
      <c r="D73" s="591"/>
      <c r="E73" s="591"/>
      <c r="F73" s="591"/>
    </row>
    <row r="74" spans="1:6">
      <c r="A74" s="81"/>
      <c r="B74" s="82" t="s">
        <v>952</v>
      </c>
      <c r="C74" s="595">
        <f>SUM(C75:C78)</f>
        <v>24</v>
      </c>
      <c r="D74" s="595">
        <f t="shared" ref="D74:F74" si="18">SUM(D75:D78)</f>
        <v>28.799999999999997</v>
      </c>
      <c r="E74" s="595">
        <f t="shared" si="18"/>
        <v>24</v>
      </c>
      <c r="F74" s="595">
        <f t="shared" si="18"/>
        <v>55</v>
      </c>
    </row>
    <row r="75" spans="1:6" ht="25.5">
      <c r="A75" s="76" t="s">
        <v>953</v>
      </c>
      <c r="B75" s="72" t="s">
        <v>954</v>
      </c>
      <c r="C75" s="591">
        <v>7</v>
      </c>
      <c r="D75" s="539">
        <f t="shared" ref="D75:D76" si="19">IFERROR(C75/10*12,"")</f>
        <v>8.3999999999999986</v>
      </c>
      <c r="E75" s="591">
        <v>7</v>
      </c>
      <c r="F75" s="591">
        <v>30</v>
      </c>
    </row>
    <row r="76" spans="1:6">
      <c r="A76" s="76" t="s">
        <v>955</v>
      </c>
      <c r="B76" s="72" t="s">
        <v>956</v>
      </c>
      <c r="C76" s="591">
        <v>17</v>
      </c>
      <c r="D76" s="539">
        <f t="shared" si="19"/>
        <v>20.399999999999999</v>
      </c>
      <c r="E76" s="591">
        <v>17</v>
      </c>
      <c r="F76" s="591">
        <v>25</v>
      </c>
    </row>
    <row r="77" spans="1:6">
      <c r="A77" s="76" t="s">
        <v>957</v>
      </c>
      <c r="B77" s="72" t="s">
        <v>958</v>
      </c>
      <c r="C77" s="591"/>
      <c r="D77" s="591"/>
      <c r="E77" s="591"/>
      <c r="F77" s="591"/>
    </row>
    <row r="78" spans="1:6">
      <c r="A78" s="76" t="s">
        <v>959</v>
      </c>
      <c r="B78" s="72" t="s">
        <v>960</v>
      </c>
      <c r="C78" s="591"/>
      <c r="D78" s="591"/>
      <c r="E78" s="591"/>
      <c r="F78" s="591"/>
    </row>
    <row r="79" spans="1:6">
      <c r="A79" s="73"/>
      <c r="B79" s="80" t="s">
        <v>961</v>
      </c>
      <c r="C79" s="456">
        <f>SUM(C80:C103)</f>
        <v>223</v>
      </c>
      <c r="D79" s="456">
        <f t="shared" ref="D79:F79" si="20">SUM(D80:D103)</f>
        <v>267.59999999999997</v>
      </c>
      <c r="E79" s="456">
        <f t="shared" si="20"/>
        <v>225</v>
      </c>
      <c r="F79" s="456">
        <f t="shared" si="20"/>
        <v>480</v>
      </c>
    </row>
    <row r="80" spans="1:6">
      <c r="A80" s="76" t="s">
        <v>962</v>
      </c>
      <c r="B80" s="74" t="s">
        <v>963</v>
      </c>
      <c r="C80" s="591">
        <v>222</v>
      </c>
      <c r="D80" s="539">
        <f t="shared" ref="D80" si="21">IFERROR(C80/10*12,"")</f>
        <v>266.39999999999998</v>
      </c>
      <c r="E80" s="591">
        <v>225</v>
      </c>
      <c r="F80" s="591">
        <v>450</v>
      </c>
    </row>
    <row r="81" spans="1:6">
      <c r="A81" s="76" t="s">
        <v>964</v>
      </c>
      <c r="B81" s="74" t="s">
        <v>965</v>
      </c>
      <c r="C81" s="591"/>
      <c r="D81" s="591"/>
      <c r="E81" s="591">
        <v>0</v>
      </c>
      <c r="F81" s="591">
        <v>20</v>
      </c>
    </row>
    <row r="82" spans="1:6">
      <c r="A82" s="76" t="s">
        <v>966</v>
      </c>
      <c r="B82" s="74" t="s">
        <v>967</v>
      </c>
      <c r="C82" s="591"/>
      <c r="D82" s="591"/>
      <c r="E82" s="591"/>
      <c r="F82" s="591"/>
    </row>
    <row r="83" spans="1:6">
      <c r="A83" s="76" t="s">
        <v>968</v>
      </c>
      <c r="B83" s="74" t="s">
        <v>969</v>
      </c>
      <c r="C83" s="591"/>
      <c r="D83" s="591"/>
      <c r="E83" s="591"/>
      <c r="F83" s="591"/>
    </row>
    <row r="84" spans="1:6">
      <c r="A84" s="76" t="s">
        <v>970</v>
      </c>
      <c r="B84" s="74" t="s">
        <v>971</v>
      </c>
      <c r="C84" s="591"/>
      <c r="D84" s="591"/>
      <c r="E84" s="591"/>
      <c r="F84" s="591"/>
    </row>
    <row r="85" spans="1:6">
      <c r="A85" s="76" t="s">
        <v>972</v>
      </c>
      <c r="B85" s="74" t="s">
        <v>973</v>
      </c>
      <c r="C85" s="591"/>
      <c r="D85" s="591"/>
      <c r="E85" s="591"/>
      <c r="F85" s="591">
        <v>10</v>
      </c>
    </row>
    <row r="86" spans="1:6">
      <c r="A86" s="76" t="s">
        <v>974</v>
      </c>
      <c r="B86" s="74" t="s">
        <v>975</v>
      </c>
      <c r="C86" s="591"/>
      <c r="D86" s="591"/>
      <c r="E86" s="591"/>
      <c r="F86" s="591"/>
    </row>
    <row r="87" spans="1:6">
      <c r="A87" s="76" t="s">
        <v>976</v>
      </c>
      <c r="B87" s="74" t="s">
        <v>977</v>
      </c>
      <c r="C87" s="591">
        <v>1</v>
      </c>
      <c r="D87" s="539">
        <f t="shared" ref="D87" si="22">IFERROR(C87/10*12,"")</f>
        <v>1.2000000000000002</v>
      </c>
      <c r="E87" s="591"/>
      <c r="F87" s="591"/>
    </row>
    <row r="88" spans="1:6" ht="25.5">
      <c r="A88" s="76" t="s">
        <v>978</v>
      </c>
      <c r="B88" s="74" t="s">
        <v>979</v>
      </c>
      <c r="C88" s="591"/>
      <c r="D88" s="591"/>
      <c r="E88" s="591"/>
      <c r="F88" s="591"/>
    </row>
    <row r="89" spans="1:6">
      <c r="A89" s="76" t="s">
        <v>980</v>
      </c>
      <c r="B89" s="74" t="s">
        <v>981</v>
      </c>
      <c r="C89" s="591"/>
      <c r="D89" s="591"/>
      <c r="E89" s="591"/>
      <c r="F89" s="591"/>
    </row>
    <row r="90" spans="1:6">
      <c r="A90" s="76" t="s">
        <v>982</v>
      </c>
      <c r="B90" s="74" t="s">
        <v>983</v>
      </c>
      <c r="C90" s="591"/>
      <c r="D90" s="591"/>
      <c r="E90" s="591"/>
      <c r="F90" s="591"/>
    </row>
    <row r="91" spans="1:6">
      <c r="A91" s="76" t="s">
        <v>984</v>
      </c>
      <c r="B91" s="74" t="s">
        <v>985</v>
      </c>
      <c r="C91" s="591"/>
      <c r="D91" s="591"/>
      <c r="E91" s="591"/>
      <c r="F91" s="591"/>
    </row>
    <row r="92" spans="1:6">
      <c r="A92" s="76" t="s">
        <v>986</v>
      </c>
      <c r="B92" s="74" t="s">
        <v>987</v>
      </c>
      <c r="C92" s="591"/>
      <c r="D92" s="591"/>
      <c r="E92" s="591"/>
      <c r="F92" s="591"/>
    </row>
    <row r="93" spans="1:6">
      <c r="A93" s="76" t="s">
        <v>988</v>
      </c>
      <c r="B93" s="74" t="s">
        <v>989</v>
      </c>
      <c r="C93" s="591"/>
      <c r="D93" s="591"/>
      <c r="E93" s="591"/>
      <c r="F93" s="591"/>
    </row>
    <row r="94" spans="1:6">
      <c r="A94" s="76" t="s">
        <v>990</v>
      </c>
      <c r="B94" s="74" t="s">
        <v>991</v>
      </c>
      <c r="C94" s="591"/>
      <c r="D94" s="591"/>
      <c r="E94" s="591"/>
      <c r="F94" s="591"/>
    </row>
    <row r="95" spans="1:6">
      <c r="A95" s="76" t="s">
        <v>992</v>
      </c>
      <c r="B95" s="74" t="s">
        <v>993</v>
      </c>
      <c r="C95" s="591"/>
      <c r="D95" s="591"/>
      <c r="E95" s="591"/>
      <c r="F95" s="591"/>
    </row>
    <row r="96" spans="1:6" ht="25.5">
      <c r="A96" s="76" t="s">
        <v>994</v>
      </c>
      <c r="B96" s="74" t="s">
        <v>995</v>
      </c>
      <c r="C96" s="591"/>
      <c r="D96" s="591"/>
      <c r="E96" s="591"/>
      <c r="F96" s="591"/>
    </row>
    <row r="97" spans="1:6">
      <c r="A97" s="76" t="s">
        <v>996</v>
      </c>
      <c r="B97" s="74" t="s">
        <v>997</v>
      </c>
      <c r="C97" s="591"/>
      <c r="D97" s="591"/>
      <c r="E97" s="591"/>
      <c r="F97" s="591"/>
    </row>
    <row r="98" spans="1:6">
      <c r="A98" s="76" t="s">
        <v>998</v>
      </c>
      <c r="B98" s="74" t="s">
        <v>999</v>
      </c>
      <c r="C98" s="591"/>
      <c r="D98" s="591"/>
      <c r="E98" s="591"/>
      <c r="F98" s="591"/>
    </row>
    <row r="99" spans="1:6">
      <c r="A99" s="76" t="s">
        <v>1000</v>
      </c>
      <c r="B99" s="74" t="s">
        <v>1001</v>
      </c>
      <c r="C99" s="591"/>
      <c r="D99" s="591"/>
      <c r="E99" s="591"/>
      <c r="F99" s="591"/>
    </row>
    <row r="100" spans="1:6">
      <c r="A100" s="76" t="s">
        <v>1002</v>
      </c>
      <c r="B100" s="74" t="s">
        <v>1003</v>
      </c>
      <c r="C100" s="591"/>
      <c r="D100" s="591"/>
      <c r="E100" s="591"/>
      <c r="F100" s="591"/>
    </row>
    <row r="101" spans="1:6">
      <c r="A101" s="76" t="s">
        <v>1004</v>
      </c>
      <c r="B101" s="74" t="s">
        <v>1005</v>
      </c>
      <c r="C101" s="591"/>
      <c r="D101" s="591"/>
      <c r="E101" s="591"/>
      <c r="F101" s="591"/>
    </row>
    <row r="102" spans="1:6">
      <c r="A102" s="76" t="s">
        <v>1006</v>
      </c>
      <c r="B102" s="74" t="s">
        <v>1007</v>
      </c>
      <c r="C102" s="591"/>
      <c r="D102" s="591"/>
      <c r="E102" s="591"/>
      <c r="F102" s="591"/>
    </row>
    <row r="103" spans="1:6">
      <c r="A103" s="76" t="s">
        <v>1008</v>
      </c>
      <c r="B103" s="74" t="s">
        <v>1009</v>
      </c>
      <c r="C103" s="596"/>
      <c r="D103" s="596"/>
      <c r="E103" s="596"/>
      <c r="F103" s="596"/>
    </row>
    <row r="104" spans="1:6">
      <c r="A104" s="73"/>
      <c r="B104" s="80" t="s">
        <v>1010</v>
      </c>
      <c r="C104" s="456">
        <f>SUM(C105:C108)</f>
        <v>0</v>
      </c>
      <c r="D104" s="456">
        <f>SUM(D105:D108)</f>
        <v>0</v>
      </c>
      <c r="E104" s="456"/>
      <c r="F104" s="456"/>
    </row>
    <row r="105" spans="1:6">
      <c r="A105" s="76" t="s">
        <v>1011</v>
      </c>
      <c r="B105" s="72" t="s">
        <v>1012</v>
      </c>
      <c r="C105" s="591"/>
      <c r="D105" s="591"/>
      <c r="E105" s="591"/>
      <c r="F105" s="591"/>
    </row>
    <row r="106" spans="1:6">
      <c r="A106" s="76" t="s">
        <v>1013</v>
      </c>
      <c r="B106" s="72" t="s">
        <v>1014</v>
      </c>
      <c r="C106" s="591"/>
      <c r="D106" s="591"/>
      <c r="E106" s="591"/>
      <c r="F106" s="591"/>
    </row>
    <row r="107" spans="1:6" ht="14.25" customHeight="1">
      <c r="A107" s="585">
        <v>2401651</v>
      </c>
      <c r="B107" s="586" t="s">
        <v>1658</v>
      </c>
      <c r="C107" s="597"/>
      <c r="D107" s="598"/>
      <c r="E107" s="598"/>
      <c r="F107" s="598"/>
    </row>
    <row r="108" spans="1:6" ht="25.5">
      <c r="A108" s="585">
        <v>2401669</v>
      </c>
      <c r="B108" s="586" t="s">
        <v>1659</v>
      </c>
      <c r="C108" s="597"/>
      <c r="D108" s="598"/>
      <c r="E108" s="598"/>
      <c r="F108" s="598"/>
    </row>
    <row r="109" spans="1:6">
      <c r="A109" s="73"/>
      <c r="B109" s="80" t="s">
        <v>1015</v>
      </c>
      <c r="C109" s="456">
        <f>SUM(C110:C127)</f>
        <v>109</v>
      </c>
      <c r="D109" s="456">
        <f t="shared" ref="D109:F109" si="23">SUM(D110:D127)</f>
        <v>130.79999999999998</v>
      </c>
      <c r="E109" s="456">
        <f t="shared" si="23"/>
        <v>115</v>
      </c>
      <c r="F109" s="456">
        <f t="shared" si="23"/>
        <v>150</v>
      </c>
    </row>
    <row r="110" spans="1:6">
      <c r="A110" s="76" t="s">
        <v>1016</v>
      </c>
      <c r="B110" s="72" t="s">
        <v>1017</v>
      </c>
      <c r="C110" s="591"/>
      <c r="D110" s="591"/>
      <c r="E110" s="591"/>
      <c r="F110" s="591"/>
    </row>
    <row r="111" spans="1:6">
      <c r="A111" s="76" t="s">
        <v>1018</v>
      </c>
      <c r="B111" s="74" t="s">
        <v>1019</v>
      </c>
      <c r="C111" s="591">
        <v>97</v>
      </c>
      <c r="D111" s="539">
        <f>IFERROR(C111/10*12,"")</f>
        <v>116.39999999999999</v>
      </c>
      <c r="E111" s="591">
        <v>103</v>
      </c>
      <c r="F111" s="591">
        <v>85</v>
      </c>
    </row>
    <row r="112" spans="1:6">
      <c r="A112" s="76" t="s">
        <v>1020</v>
      </c>
      <c r="B112" s="72" t="s">
        <v>1021</v>
      </c>
      <c r="C112" s="591">
        <v>1</v>
      </c>
      <c r="D112" s="539">
        <f t="shared" ref="D112:D114" si="24">IFERROR(C112/10*12,"")</f>
        <v>1.2000000000000002</v>
      </c>
      <c r="E112" s="591">
        <v>1</v>
      </c>
      <c r="F112" s="591">
        <v>25</v>
      </c>
    </row>
    <row r="113" spans="1:6">
      <c r="A113" s="76" t="s">
        <v>1022</v>
      </c>
      <c r="B113" s="72" t="s">
        <v>1023</v>
      </c>
      <c r="C113" s="591">
        <v>3</v>
      </c>
      <c r="D113" s="539">
        <f t="shared" si="24"/>
        <v>3.5999999999999996</v>
      </c>
      <c r="E113" s="591">
        <v>3</v>
      </c>
      <c r="F113" s="591">
        <v>20</v>
      </c>
    </row>
    <row r="114" spans="1:6">
      <c r="A114" s="76" t="s">
        <v>1024</v>
      </c>
      <c r="B114" s="72" t="s">
        <v>1025</v>
      </c>
      <c r="C114" s="591">
        <v>8</v>
      </c>
      <c r="D114" s="539">
        <f t="shared" si="24"/>
        <v>9.6000000000000014</v>
      </c>
      <c r="E114" s="591">
        <v>8</v>
      </c>
      <c r="F114" s="591">
        <v>10</v>
      </c>
    </row>
    <row r="115" spans="1:6">
      <c r="A115" s="76" t="s">
        <v>1026</v>
      </c>
      <c r="B115" s="72" t="s">
        <v>1027</v>
      </c>
      <c r="C115" s="591"/>
      <c r="D115" s="591"/>
      <c r="E115" s="591">
        <v>0</v>
      </c>
      <c r="F115" s="591">
        <v>10</v>
      </c>
    </row>
    <row r="116" spans="1:6">
      <c r="A116" s="76" t="s">
        <v>1028</v>
      </c>
      <c r="B116" s="72" t="s">
        <v>1029</v>
      </c>
      <c r="C116" s="591"/>
      <c r="D116" s="591"/>
      <c r="E116" s="591"/>
      <c r="F116" s="591"/>
    </row>
    <row r="117" spans="1:6">
      <c r="A117" s="76" t="s">
        <v>1030</v>
      </c>
      <c r="B117" s="72" t="s">
        <v>1031</v>
      </c>
      <c r="C117" s="591"/>
      <c r="D117" s="591"/>
      <c r="E117" s="591"/>
      <c r="F117" s="591"/>
    </row>
    <row r="118" spans="1:6">
      <c r="A118" s="76" t="s">
        <v>1032</v>
      </c>
      <c r="B118" s="72" t="s">
        <v>1033</v>
      </c>
      <c r="C118" s="591"/>
      <c r="D118" s="591"/>
      <c r="E118" s="591"/>
      <c r="F118" s="591"/>
    </row>
    <row r="119" spans="1:6" ht="25.5">
      <c r="A119" s="76" t="s">
        <v>1034</v>
      </c>
      <c r="B119" s="72" t="s">
        <v>1035</v>
      </c>
      <c r="C119" s="591"/>
      <c r="D119" s="591"/>
      <c r="E119" s="591"/>
      <c r="F119" s="591"/>
    </row>
    <row r="120" spans="1:6" ht="25.5">
      <c r="A120" s="76" t="s">
        <v>1036</v>
      </c>
      <c r="B120" s="72" t="s">
        <v>1037</v>
      </c>
      <c r="C120" s="591"/>
      <c r="D120" s="591"/>
      <c r="E120" s="591"/>
      <c r="F120" s="591"/>
    </row>
    <row r="121" spans="1:6">
      <c r="A121" s="76" t="s">
        <v>1038</v>
      </c>
      <c r="B121" s="72" t="s">
        <v>1039</v>
      </c>
      <c r="C121" s="591"/>
      <c r="D121" s="591"/>
      <c r="E121" s="591"/>
      <c r="F121" s="591"/>
    </row>
    <row r="122" spans="1:6">
      <c r="A122" s="76" t="s">
        <v>1040</v>
      </c>
      <c r="B122" s="72" t="s">
        <v>1041</v>
      </c>
      <c r="C122" s="591"/>
      <c r="D122" s="591"/>
      <c r="E122" s="591"/>
      <c r="F122" s="591"/>
    </row>
    <row r="123" spans="1:6" ht="25.5">
      <c r="A123" s="76" t="s">
        <v>1042</v>
      </c>
      <c r="B123" s="72" t="s">
        <v>1043</v>
      </c>
      <c r="C123" s="591"/>
      <c r="D123" s="591"/>
      <c r="E123" s="591"/>
      <c r="F123" s="591"/>
    </row>
    <row r="124" spans="1:6" ht="25.5">
      <c r="A124" s="76">
        <v>2401057</v>
      </c>
      <c r="B124" s="72" t="s">
        <v>1044</v>
      </c>
      <c r="C124" s="591"/>
      <c r="D124" s="591"/>
      <c r="E124" s="591"/>
      <c r="F124" s="591"/>
    </row>
    <row r="125" spans="1:6">
      <c r="A125" s="76" t="s">
        <v>1045</v>
      </c>
      <c r="B125" s="72" t="s">
        <v>1046</v>
      </c>
      <c r="C125" s="591"/>
      <c r="D125" s="591"/>
      <c r="E125" s="591"/>
      <c r="F125" s="591"/>
    </row>
    <row r="126" spans="1:6" ht="25.5">
      <c r="A126" s="585">
        <v>2401297</v>
      </c>
      <c r="B126" s="392" t="s">
        <v>1646</v>
      </c>
      <c r="C126" s="597"/>
      <c r="D126" s="598"/>
      <c r="E126" s="598"/>
      <c r="F126" s="598"/>
    </row>
    <row r="127" spans="1:6" ht="16.5" customHeight="1">
      <c r="A127" s="585">
        <v>2401305</v>
      </c>
      <c r="B127" s="392" t="s">
        <v>1647</v>
      </c>
      <c r="C127" s="597"/>
      <c r="D127" s="598"/>
      <c r="E127" s="598"/>
      <c r="F127" s="598"/>
    </row>
    <row r="128" spans="1:6" ht="38.25">
      <c r="A128" s="73"/>
      <c r="B128" s="80" t="s">
        <v>1047</v>
      </c>
      <c r="C128" s="456">
        <f>SUM(C129:C130)</f>
        <v>0</v>
      </c>
      <c r="D128" s="456">
        <f>SUM(D129:D130)</f>
        <v>0</v>
      </c>
      <c r="E128" s="456"/>
      <c r="F128" s="456"/>
    </row>
    <row r="129" spans="1:6">
      <c r="A129" s="76" t="s">
        <v>1048</v>
      </c>
      <c r="B129" s="74" t="s">
        <v>1049</v>
      </c>
      <c r="C129" s="591"/>
      <c r="D129" s="591"/>
      <c r="E129" s="591"/>
      <c r="F129" s="591"/>
    </row>
    <row r="130" spans="1:6">
      <c r="A130" s="76" t="s">
        <v>1050</v>
      </c>
      <c r="B130" s="74" t="s">
        <v>1051</v>
      </c>
      <c r="C130" s="591"/>
      <c r="D130" s="591"/>
      <c r="E130" s="591"/>
      <c r="F130" s="591"/>
    </row>
    <row r="131" spans="1:6">
      <c r="A131" s="73"/>
      <c r="B131" s="80" t="s">
        <v>1052</v>
      </c>
      <c r="C131" s="456">
        <f>SUM(C132:C138)</f>
        <v>0</v>
      </c>
      <c r="D131" s="456">
        <f>SUM(D132:D138)</f>
        <v>0</v>
      </c>
      <c r="E131" s="456"/>
      <c r="F131" s="456"/>
    </row>
    <row r="132" spans="1:6">
      <c r="A132" s="76" t="s">
        <v>1053</v>
      </c>
      <c r="B132" s="72" t="s">
        <v>1054</v>
      </c>
      <c r="C132" s="591"/>
      <c r="D132" s="591"/>
      <c r="E132" s="591"/>
      <c r="F132" s="591"/>
    </row>
    <row r="133" spans="1:6">
      <c r="A133" s="76" t="s">
        <v>1055</v>
      </c>
      <c r="B133" s="72" t="s">
        <v>1056</v>
      </c>
      <c r="C133" s="591"/>
      <c r="D133" s="591"/>
      <c r="E133" s="591"/>
      <c r="F133" s="591"/>
    </row>
    <row r="134" spans="1:6">
      <c r="A134" s="76" t="s">
        <v>1057</v>
      </c>
      <c r="B134" s="72" t="s">
        <v>1058</v>
      </c>
      <c r="C134" s="591"/>
      <c r="D134" s="591"/>
      <c r="E134" s="591"/>
      <c r="F134" s="591"/>
    </row>
    <row r="135" spans="1:6">
      <c r="A135" s="76" t="s">
        <v>1059</v>
      </c>
      <c r="B135" s="72" t="s">
        <v>1060</v>
      </c>
      <c r="C135" s="591"/>
      <c r="D135" s="591"/>
      <c r="E135" s="591"/>
      <c r="F135" s="591"/>
    </row>
    <row r="136" spans="1:6">
      <c r="A136" s="76" t="s">
        <v>1061</v>
      </c>
      <c r="B136" s="72" t="s">
        <v>1062</v>
      </c>
      <c r="C136" s="591"/>
      <c r="D136" s="591"/>
      <c r="E136" s="591"/>
      <c r="F136" s="591"/>
    </row>
    <row r="137" spans="1:6" ht="25.5">
      <c r="A137" s="76" t="s">
        <v>1063</v>
      </c>
      <c r="B137" s="72" t="s">
        <v>1064</v>
      </c>
      <c r="C137" s="591"/>
      <c r="D137" s="591"/>
      <c r="E137" s="591"/>
      <c r="F137" s="591"/>
    </row>
    <row r="138" spans="1:6">
      <c r="A138" s="76" t="s">
        <v>1065</v>
      </c>
      <c r="B138" s="72" t="s">
        <v>1066</v>
      </c>
      <c r="C138" s="591"/>
      <c r="D138" s="591"/>
      <c r="E138" s="591"/>
      <c r="F138" s="591"/>
    </row>
    <row r="139" spans="1:6">
      <c r="A139" s="73"/>
      <c r="B139" s="80" t="s">
        <v>1664</v>
      </c>
      <c r="C139" s="456">
        <f>SUM(C140:C159)</f>
        <v>0</v>
      </c>
      <c r="D139" s="456">
        <f>SUM(D140:D159)</f>
        <v>0</v>
      </c>
      <c r="E139" s="456"/>
      <c r="F139" s="456"/>
    </row>
    <row r="140" spans="1:6">
      <c r="A140" s="585">
        <v>2400992</v>
      </c>
      <c r="B140" s="587" t="s">
        <v>1640</v>
      </c>
      <c r="C140" s="597"/>
      <c r="D140" s="598"/>
      <c r="E140" s="598"/>
      <c r="F140" s="598"/>
    </row>
    <row r="141" spans="1:6">
      <c r="A141" s="585">
        <v>2401065</v>
      </c>
      <c r="B141" s="587" t="s">
        <v>1641</v>
      </c>
      <c r="C141" s="597"/>
      <c r="D141" s="598"/>
      <c r="E141" s="598"/>
      <c r="F141" s="598"/>
    </row>
    <row r="142" spans="1:6" ht="25.5">
      <c r="A142" s="585">
        <v>2401073</v>
      </c>
      <c r="B142" s="587" t="s">
        <v>1642</v>
      </c>
      <c r="C142" s="597"/>
      <c r="D142" s="598"/>
      <c r="E142" s="598"/>
      <c r="F142" s="598"/>
    </row>
    <row r="143" spans="1:6" ht="25.5">
      <c r="A143" s="585">
        <v>2401274</v>
      </c>
      <c r="B143" s="587" t="s">
        <v>1643</v>
      </c>
      <c r="C143" s="597"/>
      <c r="D143" s="598"/>
      <c r="E143" s="598"/>
      <c r="F143" s="598"/>
    </row>
    <row r="144" spans="1:6" ht="25.5">
      <c r="A144" s="585">
        <v>2401289</v>
      </c>
      <c r="B144" s="587" t="s">
        <v>1644</v>
      </c>
      <c r="C144" s="597"/>
      <c r="D144" s="598"/>
      <c r="E144" s="598"/>
      <c r="F144" s="598"/>
    </row>
    <row r="145" spans="1:6" ht="25.5">
      <c r="A145" s="585">
        <v>2401321</v>
      </c>
      <c r="B145" s="392" t="s">
        <v>1648</v>
      </c>
      <c r="C145" s="597"/>
      <c r="D145" s="598"/>
      <c r="E145" s="598"/>
      <c r="F145" s="598"/>
    </row>
    <row r="146" spans="1:6" ht="25.5">
      <c r="A146" s="585">
        <v>2401347</v>
      </c>
      <c r="B146" s="392" t="s">
        <v>1649</v>
      </c>
      <c r="C146" s="597"/>
      <c r="D146" s="598"/>
      <c r="E146" s="598"/>
      <c r="F146" s="598"/>
    </row>
    <row r="147" spans="1:6">
      <c r="A147" s="585">
        <v>2401487</v>
      </c>
      <c r="B147" s="588" t="s">
        <v>1645</v>
      </c>
      <c r="C147" s="597"/>
      <c r="D147" s="598"/>
      <c r="E147" s="598"/>
      <c r="F147" s="598"/>
    </row>
    <row r="148" spans="1:6">
      <c r="A148" s="585">
        <v>2401545</v>
      </c>
      <c r="B148" s="585" t="s">
        <v>1651</v>
      </c>
      <c r="C148" s="597"/>
      <c r="D148" s="598"/>
      <c r="E148" s="598"/>
      <c r="F148" s="598"/>
    </row>
    <row r="149" spans="1:6" ht="25.5">
      <c r="A149" s="585">
        <v>2401552</v>
      </c>
      <c r="B149" s="586" t="s">
        <v>1660</v>
      </c>
      <c r="C149" s="597"/>
      <c r="D149" s="598"/>
      <c r="E149" s="598"/>
      <c r="F149" s="598"/>
    </row>
    <row r="150" spans="1:6" ht="25.5">
      <c r="A150" s="585">
        <v>2401560</v>
      </c>
      <c r="B150" s="586" t="s">
        <v>1661</v>
      </c>
      <c r="C150" s="597"/>
      <c r="D150" s="598"/>
      <c r="E150" s="598"/>
      <c r="F150" s="598"/>
    </row>
    <row r="151" spans="1:6">
      <c r="A151" s="585">
        <v>2401578</v>
      </c>
      <c r="B151" s="586" t="s">
        <v>1652</v>
      </c>
      <c r="C151" s="597"/>
      <c r="D151" s="598"/>
      <c r="E151" s="598"/>
      <c r="F151" s="598"/>
    </row>
    <row r="152" spans="1:6">
      <c r="A152" s="585">
        <v>2401586</v>
      </c>
      <c r="B152" s="586" t="s">
        <v>1653</v>
      </c>
      <c r="C152" s="597"/>
      <c r="D152" s="598"/>
      <c r="E152" s="598"/>
      <c r="F152" s="598"/>
    </row>
    <row r="153" spans="1:6">
      <c r="A153" s="585">
        <v>2401594</v>
      </c>
      <c r="B153" s="586" t="s">
        <v>1654</v>
      </c>
      <c r="C153" s="597"/>
      <c r="D153" s="598"/>
      <c r="E153" s="598"/>
      <c r="F153" s="598"/>
    </row>
    <row r="154" spans="1:6">
      <c r="A154" s="585">
        <v>2401602</v>
      </c>
      <c r="B154" s="586" t="s">
        <v>1655</v>
      </c>
      <c r="C154" s="597"/>
      <c r="D154" s="598"/>
      <c r="E154" s="598"/>
      <c r="F154" s="598"/>
    </row>
    <row r="155" spans="1:6" ht="25.5">
      <c r="A155" s="585">
        <v>2401610</v>
      </c>
      <c r="B155" s="586" t="s">
        <v>1656</v>
      </c>
      <c r="C155" s="597"/>
      <c r="D155" s="598"/>
      <c r="E155" s="598"/>
      <c r="F155" s="598"/>
    </row>
    <row r="156" spans="1:6">
      <c r="A156" s="585">
        <v>2401628</v>
      </c>
      <c r="B156" s="586" t="s">
        <v>1657</v>
      </c>
      <c r="C156" s="597"/>
      <c r="D156" s="598"/>
      <c r="E156" s="598"/>
      <c r="F156" s="598"/>
    </row>
    <row r="157" spans="1:6">
      <c r="A157" s="585">
        <v>2401636</v>
      </c>
      <c r="B157" s="586" t="s">
        <v>1662</v>
      </c>
      <c r="C157" s="597"/>
      <c r="D157" s="598"/>
      <c r="E157" s="598"/>
      <c r="F157" s="598"/>
    </row>
    <row r="158" spans="1:6" ht="25.5">
      <c r="A158" s="585">
        <v>2401644</v>
      </c>
      <c r="B158" s="586" t="s">
        <v>1663</v>
      </c>
      <c r="C158" s="597"/>
      <c r="D158" s="598"/>
      <c r="E158" s="598"/>
      <c r="F158" s="598"/>
    </row>
    <row r="159" spans="1:6">
      <c r="A159" s="585">
        <v>2401677</v>
      </c>
      <c r="B159" s="586" t="s">
        <v>1650</v>
      </c>
      <c r="C159" s="597"/>
      <c r="D159" s="598"/>
      <c r="E159" s="598"/>
      <c r="F159" s="598"/>
    </row>
    <row r="160" spans="1:6" ht="23.25" customHeight="1">
      <c r="A160" s="83"/>
      <c r="B160" s="84" t="s">
        <v>1067</v>
      </c>
      <c r="C160" s="461">
        <f>C139+C131+C128+C109+C104+C79+C74+C65+C34+C32+C26+C19+C17+C14+C12+C5</f>
        <v>2873</v>
      </c>
      <c r="D160" s="461">
        <f>D139+D131+D128+D109+D104+D79+D74+D65+D34+D32+D26+D19+D17+D14+D12+D5</f>
        <v>3447.6000000000004</v>
      </c>
      <c r="E160" s="461">
        <f t="shared" ref="E160:F160" si="25">E139+E131+E128+E109+E104+E79+E74+E65+E34+E32+E26+E19+E17+E14+E12+E5</f>
        <v>3226</v>
      </c>
      <c r="F160" s="461">
        <f t="shared" si="25"/>
        <v>4483</v>
      </c>
    </row>
    <row r="161" spans="3:6" s="4" customFormat="1">
      <c r="C161" s="589"/>
      <c r="D161" s="589"/>
      <c r="E161" s="111"/>
      <c r="F161" s="111"/>
    </row>
    <row r="162" spans="3:6" s="4" customFormat="1">
      <c r="C162" s="589"/>
      <c r="D162" s="589"/>
      <c r="E162" s="111"/>
      <c r="F162" s="111"/>
    </row>
    <row r="163" spans="3:6" s="4" customFormat="1">
      <c r="C163" s="589"/>
      <c r="D163" s="589"/>
      <c r="E163" s="599"/>
      <c r="F163" s="599"/>
    </row>
    <row r="164" spans="3:6" s="4" customFormat="1">
      <c r="C164" s="589"/>
      <c r="D164" s="589"/>
      <c r="E164" s="111"/>
      <c r="F164" s="111"/>
    </row>
    <row r="165" spans="3:6" s="4" customFormat="1">
      <c r="C165" s="589"/>
      <c r="D165" s="589"/>
      <c r="E165" s="111"/>
      <c r="F165" s="111"/>
    </row>
    <row r="166" spans="3:6" s="4" customFormat="1">
      <c r="C166" s="589"/>
      <c r="D166" s="589"/>
      <c r="E166" s="111"/>
      <c r="F166" s="111"/>
    </row>
    <row r="167" spans="3:6" s="4" customFormat="1">
      <c r="C167" s="589"/>
      <c r="D167" s="589"/>
      <c r="E167" s="111"/>
      <c r="F167" s="111"/>
    </row>
    <row r="168" spans="3:6" s="4" customFormat="1">
      <c r="C168" s="589"/>
      <c r="D168" s="589"/>
      <c r="E168" s="111"/>
      <c r="F168" s="111"/>
    </row>
    <row r="169" spans="3:6" s="4" customFormat="1">
      <c r="C169" s="589"/>
      <c r="D169" s="589"/>
      <c r="E169" s="111"/>
      <c r="F169" s="111"/>
    </row>
    <row r="170" spans="3:6" s="4" customFormat="1">
      <c r="C170" s="589"/>
      <c r="D170" s="589"/>
      <c r="E170" s="111"/>
      <c r="F170" s="111"/>
    </row>
    <row r="171" spans="3:6" s="4" customFormat="1">
      <c r="C171" s="589"/>
      <c r="D171" s="589"/>
      <c r="E171" s="111"/>
      <c r="F171" s="111"/>
    </row>
    <row r="172" spans="3:6" s="4" customFormat="1">
      <c r="C172" s="589"/>
      <c r="D172" s="589"/>
      <c r="E172" s="111"/>
      <c r="F172" s="111"/>
    </row>
    <row r="173" spans="3:6" s="4" customFormat="1">
      <c r="C173" s="589"/>
      <c r="D173" s="589"/>
      <c r="E173" s="111"/>
      <c r="F173" s="111"/>
    </row>
    <row r="174" spans="3:6" s="4" customFormat="1">
      <c r="C174" s="589"/>
      <c r="D174" s="589"/>
      <c r="E174" s="111"/>
      <c r="F174" s="111"/>
    </row>
    <row r="175" spans="3:6" s="4" customFormat="1">
      <c r="C175" s="589"/>
      <c r="D175" s="589"/>
      <c r="E175" s="111"/>
      <c r="F175" s="111"/>
    </row>
    <row r="176" spans="3:6" s="4" customFormat="1">
      <c r="C176" s="589"/>
      <c r="D176" s="589"/>
      <c r="E176" s="111"/>
      <c r="F176" s="111"/>
    </row>
    <row r="177" spans="3:6" s="4" customFormat="1">
      <c r="C177" s="589"/>
      <c r="D177" s="589"/>
      <c r="E177" s="111"/>
      <c r="F177" s="111"/>
    </row>
    <row r="178" spans="3:6" s="4" customFormat="1">
      <c r="C178" s="589"/>
      <c r="D178" s="589"/>
      <c r="E178" s="111"/>
      <c r="F178" s="111"/>
    </row>
    <row r="179" spans="3:6" s="4" customFormat="1">
      <c r="C179" s="589"/>
      <c r="D179" s="589"/>
      <c r="E179" s="111"/>
      <c r="F179" s="111"/>
    </row>
    <row r="180" spans="3:6" s="4" customFormat="1">
      <c r="C180" s="589"/>
      <c r="D180" s="589"/>
      <c r="E180" s="111"/>
      <c r="F180" s="111"/>
    </row>
    <row r="181" spans="3:6" s="4" customFormat="1">
      <c r="C181" s="589"/>
      <c r="D181" s="589"/>
      <c r="E181" s="111"/>
      <c r="F181" s="111"/>
    </row>
    <row r="182" spans="3:6" s="4" customFormat="1">
      <c r="C182" s="589"/>
      <c r="D182" s="589"/>
      <c r="E182" s="111"/>
      <c r="F182" s="111"/>
    </row>
    <row r="183" spans="3:6" s="4" customFormat="1">
      <c r="C183" s="589"/>
      <c r="D183" s="589"/>
      <c r="E183" s="111"/>
      <c r="F183" s="111"/>
    </row>
    <row r="184" spans="3:6" s="4" customFormat="1">
      <c r="C184" s="589"/>
      <c r="D184" s="589"/>
      <c r="E184" s="111"/>
      <c r="F184" s="111"/>
    </row>
    <row r="185" spans="3:6" s="4" customFormat="1">
      <c r="C185" s="589"/>
      <c r="D185" s="589"/>
      <c r="E185" s="111"/>
      <c r="F185" s="111"/>
    </row>
    <row r="186" spans="3:6" s="4" customFormat="1">
      <c r="C186" s="589"/>
      <c r="D186" s="589"/>
      <c r="E186" s="111"/>
      <c r="F186" s="111"/>
    </row>
    <row r="187" spans="3:6" s="4" customFormat="1">
      <c r="C187" s="589"/>
      <c r="D187" s="589"/>
      <c r="E187" s="111"/>
      <c r="F187" s="111"/>
    </row>
    <row r="188" spans="3:6" s="4" customFormat="1">
      <c r="C188" s="589"/>
      <c r="D188" s="589"/>
      <c r="E188" s="111"/>
      <c r="F188" s="111"/>
    </row>
    <row r="189" spans="3:6" s="4" customFormat="1">
      <c r="C189" s="589"/>
      <c r="D189" s="589"/>
      <c r="E189" s="111"/>
      <c r="F189" s="111"/>
    </row>
    <row r="190" spans="3:6" s="4" customFormat="1">
      <c r="C190" s="589"/>
      <c r="D190" s="589"/>
      <c r="E190" s="111"/>
      <c r="F190" s="111"/>
    </row>
    <row r="191" spans="3:6" s="4" customFormat="1">
      <c r="C191" s="589"/>
      <c r="D191" s="589"/>
      <c r="E191" s="111"/>
      <c r="F191" s="111"/>
    </row>
    <row r="192" spans="3:6" s="4" customFormat="1">
      <c r="C192" s="589"/>
      <c r="D192" s="589"/>
      <c r="E192" s="111"/>
      <c r="F192" s="111"/>
    </row>
    <row r="193" spans="3:6" s="4" customFormat="1">
      <c r="C193" s="589"/>
      <c r="D193" s="589"/>
      <c r="E193" s="111"/>
      <c r="F193" s="111"/>
    </row>
    <row r="194" spans="3:6" s="4" customFormat="1">
      <c r="C194" s="589"/>
      <c r="D194" s="589"/>
      <c r="E194" s="111"/>
      <c r="F194" s="111"/>
    </row>
    <row r="195" spans="3:6" s="4" customFormat="1">
      <c r="C195" s="589"/>
      <c r="D195" s="589"/>
      <c r="E195" s="111"/>
      <c r="F195" s="111"/>
    </row>
    <row r="196" spans="3:6" s="4" customFormat="1">
      <c r="C196" s="589"/>
      <c r="D196" s="589"/>
      <c r="E196" s="111"/>
      <c r="F196" s="111"/>
    </row>
    <row r="197" spans="3:6" s="4" customFormat="1">
      <c r="C197" s="589"/>
      <c r="D197" s="589"/>
      <c r="E197" s="111"/>
      <c r="F197" s="111"/>
    </row>
    <row r="198" spans="3:6" s="4" customFormat="1">
      <c r="C198" s="589"/>
      <c r="D198" s="589"/>
      <c r="E198" s="111"/>
      <c r="F198" s="111"/>
    </row>
    <row r="199" spans="3:6" s="4" customFormat="1">
      <c r="C199" s="589"/>
      <c r="D199" s="589"/>
      <c r="E199" s="111"/>
      <c r="F199" s="111"/>
    </row>
    <row r="200" spans="3:6" s="4" customFormat="1">
      <c r="C200" s="589"/>
      <c r="D200" s="589"/>
      <c r="E200" s="111"/>
      <c r="F200" s="111"/>
    </row>
    <row r="201" spans="3:6" s="4" customFormat="1">
      <c r="C201" s="589"/>
      <c r="D201" s="589"/>
      <c r="E201" s="111"/>
      <c r="F201" s="111"/>
    </row>
    <row r="202" spans="3:6" s="4" customFormat="1">
      <c r="C202" s="589"/>
      <c r="D202" s="589"/>
      <c r="E202" s="111"/>
      <c r="F202" s="111"/>
    </row>
    <row r="203" spans="3:6" s="4" customFormat="1">
      <c r="C203" s="589"/>
      <c r="D203" s="589"/>
      <c r="E203" s="111"/>
      <c r="F203" s="111"/>
    </row>
    <row r="204" spans="3:6" s="4" customFormat="1">
      <c r="C204" s="589"/>
      <c r="D204" s="589"/>
      <c r="E204" s="111"/>
      <c r="F204" s="111"/>
    </row>
    <row r="205" spans="3:6" s="4" customFormat="1">
      <c r="C205" s="589"/>
      <c r="D205" s="589"/>
      <c r="E205" s="111"/>
      <c r="F205" s="111"/>
    </row>
    <row r="206" spans="3:6" s="4" customFormat="1">
      <c r="C206" s="589"/>
      <c r="D206" s="589"/>
      <c r="E206" s="111"/>
      <c r="F206" s="111"/>
    </row>
    <row r="207" spans="3:6" s="4" customFormat="1">
      <c r="C207" s="589"/>
      <c r="D207" s="589"/>
      <c r="E207" s="111"/>
      <c r="F207" s="111"/>
    </row>
    <row r="208" spans="3:6" s="4" customFormat="1">
      <c r="C208" s="589"/>
      <c r="D208" s="589"/>
      <c r="E208" s="111"/>
      <c r="F208" s="111"/>
    </row>
    <row r="209" spans="3:6" s="4" customFormat="1">
      <c r="C209" s="589"/>
      <c r="D209" s="589"/>
      <c r="E209" s="111"/>
      <c r="F209" s="111"/>
    </row>
    <row r="210" spans="3:6" s="4" customFormat="1">
      <c r="C210" s="589"/>
      <c r="D210" s="589"/>
      <c r="E210" s="111"/>
      <c r="F210" s="111"/>
    </row>
    <row r="211" spans="3:6" s="4" customFormat="1">
      <c r="C211" s="589"/>
      <c r="D211" s="589"/>
      <c r="E211" s="111"/>
      <c r="F211" s="111"/>
    </row>
    <row r="212" spans="3:6" s="4" customFormat="1">
      <c r="C212" s="589"/>
      <c r="D212" s="589"/>
      <c r="E212" s="111"/>
      <c r="F212" s="111"/>
    </row>
    <row r="213" spans="3:6" s="4" customFormat="1">
      <c r="C213" s="589"/>
      <c r="D213" s="589"/>
      <c r="E213" s="111"/>
      <c r="F213" s="111"/>
    </row>
    <row r="214" spans="3:6" s="4" customFormat="1">
      <c r="C214" s="589"/>
      <c r="D214" s="589"/>
      <c r="E214" s="111"/>
      <c r="F214" s="111"/>
    </row>
    <row r="215" spans="3:6" s="4" customFormat="1">
      <c r="C215" s="589"/>
      <c r="D215" s="589"/>
      <c r="E215" s="111"/>
      <c r="F215" s="111"/>
    </row>
    <row r="216" spans="3:6" s="4" customFormat="1">
      <c r="C216" s="589"/>
      <c r="D216" s="589"/>
      <c r="E216" s="111"/>
      <c r="F216" s="111"/>
    </row>
    <row r="217" spans="3:6" s="4" customFormat="1">
      <c r="C217" s="589"/>
      <c r="D217" s="589"/>
      <c r="E217" s="111"/>
      <c r="F217" s="111"/>
    </row>
    <row r="218" spans="3:6" s="4" customFormat="1">
      <c r="C218" s="589"/>
      <c r="D218" s="589"/>
      <c r="E218" s="111"/>
      <c r="F218" s="111"/>
    </row>
    <row r="219" spans="3:6" s="4" customFormat="1">
      <c r="C219" s="589"/>
      <c r="D219" s="589"/>
      <c r="E219" s="111"/>
      <c r="F219" s="111"/>
    </row>
    <row r="220" spans="3:6" s="4" customFormat="1">
      <c r="C220" s="589"/>
      <c r="D220" s="589"/>
      <c r="E220" s="111"/>
      <c r="F220" s="111"/>
    </row>
    <row r="221" spans="3:6" s="4" customFormat="1">
      <c r="C221" s="589"/>
      <c r="D221" s="589"/>
      <c r="E221" s="111"/>
      <c r="F221" s="111"/>
    </row>
    <row r="222" spans="3:6" s="4" customFormat="1">
      <c r="C222" s="589"/>
      <c r="D222" s="589"/>
      <c r="E222" s="111"/>
      <c r="F222" s="111"/>
    </row>
    <row r="223" spans="3:6" s="4" customFormat="1">
      <c r="C223" s="589"/>
      <c r="D223" s="589"/>
      <c r="E223" s="111"/>
      <c r="F223" s="111"/>
    </row>
    <row r="224" spans="3:6" s="4" customFormat="1">
      <c r="C224" s="589"/>
      <c r="D224" s="589"/>
      <c r="E224" s="111"/>
      <c r="F224" s="111"/>
    </row>
    <row r="225" spans="3:6" s="4" customFormat="1">
      <c r="C225" s="589"/>
      <c r="D225" s="589"/>
      <c r="E225" s="111"/>
      <c r="F225" s="111"/>
    </row>
    <row r="226" spans="3:6" s="4" customFormat="1">
      <c r="C226" s="589"/>
      <c r="D226" s="589"/>
      <c r="E226" s="111"/>
      <c r="F226" s="111"/>
    </row>
    <row r="227" spans="3:6" s="4" customFormat="1">
      <c r="C227" s="589"/>
      <c r="D227" s="589"/>
      <c r="E227" s="111"/>
      <c r="F227" s="111"/>
    </row>
    <row r="228" spans="3:6" s="4" customFormat="1">
      <c r="C228" s="589"/>
      <c r="D228" s="589"/>
      <c r="E228" s="111"/>
      <c r="F228" s="111"/>
    </row>
    <row r="229" spans="3:6" s="4" customFormat="1">
      <c r="C229" s="589"/>
      <c r="D229" s="589"/>
      <c r="E229" s="111"/>
      <c r="F229" s="111"/>
    </row>
    <row r="230" spans="3:6" s="4" customFormat="1">
      <c r="C230" s="589"/>
      <c r="D230" s="589"/>
      <c r="E230" s="111"/>
      <c r="F230" s="111"/>
    </row>
    <row r="231" spans="3:6" s="4" customFormat="1">
      <c r="C231" s="589"/>
      <c r="D231" s="589"/>
      <c r="E231" s="111"/>
      <c r="F231" s="111"/>
    </row>
    <row r="232" spans="3:6" s="4" customFormat="1">
      <c r="C232" s="589"/>
      <c r="D232" s="589"/>
      <c r="E232" s="111"/>
      <c r="F232" s="111"/>
    </row>
    <row r="233" spans="3:6" s="4" customFormat="1">
      <c r="C233" s="589"/>
      <c r="D233" s="589"/>
      <c r="E233" s="111"/>
      <c r="F233" s="111"/>
    </row>
    <row r="234" spans="3:6" s="4" customFormat="1">
      <c r="C234" s="589"/>
      <c r="D234" s="589"/>
      <c r="E234" s="111"/>
      <c r="F234" s="111"/>
    </row>
    <row r="235" spans="3:6" s="4" customFormat="1">
      <c r="C235" s="589"/>
      <c r="D235" s="589"/>
      <c r="E235" s="111"/>
      <c r="F235" s="111"/>
    </row>
    <row r="236" spans="3:6" s="4" customFormat="1">
      <c r="C236" s="589"/>
      <c r="D236" s="589"/>
      <c r="E236" s="111"/>
      <c r="F236" s="111"/>
    </row>
    <row r="237" spans="3:6" s="4" customFormat="1">
      <c r="C237" s="589"/>
      <c r="D237" s="589"/>
      <c r="E237" s="111"/>
      <c r="F237" s="111"/>
    </row>
    <row r="238" spans="3:6" s="4" customFormat="1">
      <c r="C238" s="589"/>
      <c r="D238" s="589"/>
      <c r="E238" s="111"/>
      <c r="F238" s="111"/>
    </row>
    <row r="239" spans="3:6" s="4" customFormat="1">
      <c r="C239" s="589"/>
      <c r="D239" s="589"/>
      <c r="E239" s="111"/>
      <c r="F239" s="111"/>
    </row>
    <row r="240" spans="3:6" s="4" customFormat="1">
      <c r="C240" s="589"/>
      <c r="D240" s="589"/>
      <c r="E240" s="111"/>
      <c r="F240" s="111"/>
    </row>
    <row r="241" spans="3:6" s="4" customFormat="1">
      <c r="C241" s="589"/>
      <c r="D241" s="589"/>
      <c r="E241" s="111"/>
      <c r="F241" s="111"/>
    </row>
    <row r="242" spans="3:6" s="4" customFormat="1">
      <c r="C242" s="589"/>
      <c r="D242" s="589"/>
      <c r="E242" s="111"/>
      <c r="F242" s="111"/>
    </row>
    <row r="243" spans="3:6" s="4" customFormat="1">
      <c r="C243" s="589"/>
      <c r="D243" s="589"/>
      <c r="E243" s="111"/>
      <c r="F243" s="111"/>
    </row>
    <row r="244" spans="3:6" s="4" customFormat="1">
      <c r="C244" s="589"/>
      <c r="D244" s="589"/>
      <c r="E244" s="111"/>
      <c r="F244" s="111"/>
    </row>
    <row r="245" spans="3:6" s="4" customFormat="1">
      <c r="C245" s="589"/>
      <c r="D245" s="589"/>
      <c r="E245" s="111"/>
      <c r="F245" s="111"/>
    </row>
    <row r="246" spans="3:6" s="4" customFormat="1">
      <c r="C246" s="589"/>
      <c r="D246" s="589"/>
      <c r="E246" s="111"/>
      <c r="F246" s="111"/>
    </row>
    <row r="247" spans="3:6" s="4" customFormat="1">
      <c r="C247" s="589"/>
      <c r="D247" s="589"/>
      <c r="E247" s="111"/>
      <c r="F247" s="111"/>
    </row>
    <row r="248" spans="3:6" s="4" customFormat="1">
      <c r="C248" s="589"/>
      <c r="D248" s="589"/>
      <c r="E248" s="111"/>
      <c r="F248" s="111"/>
    </row>
    <row r="249" spans="3:6" s="4" customFormat="1">
      <c r="C249" s="589"/>
      <c r="D249" s="589"/>
      <c r="E249" s="111"/>
      <c r="F249" s="111"/>
    </row>
    <row r="250" spans="3:6" s="4" customFormat="1">
      <c r="C250" s="589"/>
      <c r="D250" s="589"/>
      <c r="E250" s="111"/>
      <c r="F250" s="111"/>
    </row>
    <row r="251" spans="3:6" s="4" customFormat="1">
      <c r="C251" s="589"/>
      <c r="D251" s="589"/>
      <c r="E251" s="111"/>
      <c r="F251" s="111"/>
    </row>
    <row r="252" spans="3:6" s="4" customFormat="1">
      <c r="C252" s="589"/>
      <c r="D252" s="589"/>
      <c r="E252" s="111"/>
      <c r="F252" s="111"/>
    </row>
    <row r="253" spans="3:6" s="4" customFormat="1">
      <c r="C253" s="589"/>
      <c r="D253" s="589"/>
      <c r="E253" s="111"/>
      <c r="F253" s="111"/>
    </row>
    <row r="254" spans="3:6" s="4" customFormat="1">
      <c r="C254" s="589"/>
      <c r="D254" s="589"/>
      <c r="E254" s="111"/>
      <c r="F254" s="111"/>
    </row>
    <row r="255" spans="3:6" s="4" customFormat="1">
      <c r="C255" s="589"/>
      <c r="D255" s="589"/>
      <c r="E255" s="111"/>
      <c r="F255" s="111"/>
    </row>
    <row r="256" spans="3:6" s="4" customFormat="1">
      <c r="C256" s="589"/>
      <c r="D256" s="589"/>
      <c r="E256" s="111"/>
      <c r="F256" s="111"/>
    </row>
    <row r="257" spans="3:6" s="4" customFormat="1">
      <c r="C257" s="589"/>
      <c r="D257" s="589"/>
      <c r="E257" s="111"/>
      <c r="F257" s="111"/>
    </row>
    <row r="258" spans="3:6" s="4" customFormat="1">
      <c r="C258" s="589"/>
      <c r="D258" s="589"/>
      <c r="E258" s="111"/>
      <c r="F258" s="111"/>
    </row>
    <row r="259" spans="3:6" s="4" customFormat="1">
      <c r="C259" s="589"/>
      <c r="D259" s="589"/>
      <c r="E259" s="111"/>
      <c r="F259" s="111"/>
    </row>
    <row r="260" spans="3:6" s="4" customFormat="1">
      <c r="C260" s="589"/>
      <c r="D260" s="589"/>
      <c r="E260" s="111"/>
      <c r="F260" s="111"/>
    </row>
    <row r="261" spans="3:6" s="4" customFormat="1">
      <c r="C261" s="589"/>
      <c r="D261" s="589"/>
      <c r="E261" s="111"/>
      <c r="F261" s="111"/>
    </row>
    <row r="262" spans="3:6" s="4" customFormat="1">
      <c r="C262" s="589"/>
      <c r="D262" s="589"/>
      <c r="E262" s="111"/>
      <c r="F262" s="111"/>
    </row>
    <row r="263" spans="3:6" s="4" customFormat="1">
      <c r="C263" s="589"/>
      <c r="D263" s="589"/>
      <c r="E263" s="111"/>
      <c r="F263" s="111"/>
    </row>
    <row r="264" spans="3:6" s="4" customFormat="1">
      <c r="C264" s="589"/>
      <c r="D264" s="589"/>
      <c r="E264" s="111"/>
      <c r="F264" s="111"/>
    </row>
    <row r="265" spans="3:6" s="4" customFormat="1">
      <c r="C265" s="589"/>
      <c r="D265" s="589"/>
      <c r="E265" s="111"/>
      <c r="F265" s="111"/>
    </row>
    <row r="266" spans="3:6" s="4" customFormat="1">
      <c r="C266" s="589"/>
      <c r="D266" s="589"/>
      <c r="E266" s="111"/>
      <c r="F266" s="111"/>
    </row>
    <row r="267" spans="3:6" s="4" customFormat="1">
      <c r="C267" s="589"/>
      <c r="D267" s="589"/>
      <c r="E267" s="111"/>
      <c r="F267" s="111"/>
    </row>
    <row r="268" spans="3:6" s="4" customFormat="1">
      <c r="C268" s="589"/>
      <c r="D268" s="589"/>
      <c r="E268" s="111"/>
      <c r="F268" s="111"/>
    </row>
    <row r="269" spans="3:6" s="4" customFormat="1">
      <c r="C269" s="589"/>
      <c r="D269" s="589"/>
      <c r="E269" s="111"/>
      <c r="F269" s="111"/>
    </row>
    <row r="270" spans="3:6" s="4" customFormat="1">
      <c r="C270" s="589"/>
      <c r="D270" s="589"/>
      <c r="E270" s="111"/>
      <c r="F270" s="111"/>
    </row>
    <row r="271" spans="3:6" s="4" customFormat="1">
      <c r="C271" s="589"/>
      <c r="D271" s="589"/>
      <c r="E271" s="111"/>
      <c r="F271" s="111"/>
    </row>
    <row r="272" spans="3:6" s="4" customFormat="1">
      <c r="C272" s="589"/>
      <c r="D272" s="589"/>
      <c r="E272" s="111"/>
      <c r="F272" s="111"/>
    </row>
    <row r="273" spans="3:6" s="4" customFormat="1">
      <c r="C273" s="589"/>
      <c r="D273" s="589"/>
      <c r="E273" s="111"/>
      <c r="F273" s="111"/>
    </row>
    <row r="274" spans="3:6" s="4" customFormat="1">
      <c r="C274" s="589"/>
      <c r="D274" s="589"/>
      <c r="E274" s="111"/>
      <c r="F274" s="111"/>
    </row>
    <row r="275" spans="3:6" s="4" customFormat="1">
      <c r="C275" s="589"/>
      <c r="D275" s="589"/>
      <c r="E275" s="111"/>
      <c r="F275" s="111"/>
    </row>
    <row r="276" spans="3:6" s="4" customFormat="1">
      <c r="C276" s="589"/>
      <c r="D276" s="589"/>
      <c r="E276" s="111"/>
      <c r="F276" s="111"/>
    </row>
    <row r="277" spans="3:6" s="4" customFormat="1">
      <c r="C277" s="589"/>
      <c r="D277" s="589"/>
      <c r="E277" s="111"/>
      <c r="F277" s="111"/>
    </row>
    <row r="278" spans="3:6" s="4" customFormat="1">
      <c r="C278" s="589"/>
      <c r="D278" s="589"/>
      <c r="E278" s="111"/>
      <c r="F278" s="111"/>
    </row>
    <row r="279" spans="3:6" s="4" customFormat="1">
      <c r="C279" s="589"/>
      <c r="D279" s="589"/>
      <c r="E279" s="111"/>
      <c r="F279" s="111"/>
    </row>
    <row r="280" spans="3:6" s="4" customFormat="1">
      <c r="C280" s="589"/>
      <c r="D280" s="589"/>
      <c r="E280" s="111"/>
      <c r="F280" s="111"/>
    </row>
    <row r="281" spans="3:6" s="4" customFormat="1">
      <c r="C281" s="589"/>
      <c r="D281" s="589"/>
      <c r="E281" s="111"/>
      <c r="F281" s="111"/>
    </row>
    <row r="282" spans="3:6" s="4" customFormat="1">
      <c r="C282" s="589"/>
      <c r="D282" s="589"/>
      <c r="E282" s="111"/>
      <c r="F282" s="111"/>
    </row>
    <row r="283" spans="3:6" s="4" customFormat="1">
      <c r="C283" s="589"/>
      <c r="D283" s="589"/>
      <c r="E283" s="111"/>
      <c r="F283" s="111"/>
    </row>
    <row r="284" spans="3:6" s="4" customFormat="1">
      <c r="C284" s="589"/>
      <c r="D284" s="589"/>
      <c r="E284" s="111"/>
      <c r="F284" s="111"/>
    </row>
    <row r="285" spans="3:6" s="4" customFormat="1">
      <c r="C285" s="589"/>
      <c r="D285" s="589"/>
      <c r="E285" s="111"/>
      <c r="F285" s="111"/>
    </row>
    <row r="286" spans="3:6" s="4" customFormat="1">
      <c r="C286" s="589"/>
      <c r="D286" s="589"/>
      <c r="E286" s="111"/>
      <c r="F286" s="111"/>
    </row>
    <row r="287" spans="3:6" s="4" customFormat="1">
      <c r="C287" s="589"/>
      <c r="D287" s="589"/>
      <c r="E287" s="111"/>
      <c r="F287" s="111"/>
    </row>
    <row r="288" spans="3:6" s="4" customFormat="1">
      <c r="C288" s="589"/>
      <c r="D288" s="589"/>
      <c r="E288" s="111"/>
      <c r="F288" s="111"/>
    </row>
    <row r="289" spans="3:6" s="4" customFormat="1">
      <c r="C289" s="589"/>
      <c r="D289" s="589"/>
      <c r="E289" s="111"/>
      <c r="F289" s="111"/>
    </row>
    <row r="290" spans="3:6" s="4" customFormat="1">
      <c r="C290" s="589"/>
      <c r="D290" s="589"/>
      <c r="E290" s="111"/>
      <c r="F290" s="111"/>
    </row>
    <row r="291" spans="3:6" s="4" customFormat="1">
      <c r="C291" s="589"/>
      <c r="D291" s="589"/>
      <c r="E291" s="111"/>
      <c r="F291" s="111"/>
    </row>
    <row r="292" spans="3:6" s="4" customFormat="1">
      <c r="C292" s="589"/>
      <c r="D292" s="589"/>
      <c r="E292" s="111"/>
      <c r="F292" s="111"/>
    </row>
    <row r="293" spans="3:6" s="4" customFormat="1">
      <c r="C293" s="589"/>
      <c r="D293" s="589"/>
      <c r="E293" s="111"/>
      <c r="F293" s="111"/>
    </row>
    <row r="294" spans="3:6" s="4" customFormat="1">
      <c r="C294" s="589"/>
      <c r="D294" s="589"/>
      <c r="E294" s="111"/>
      <c r="F294" s="111"/>
    </row>
    <row r="295" spans="3:6" s="4" customFormat="1">
      <c r="C295" s="589"/>
      <c r="D295" s="589"/>
      <c r="E295" s="111"/>
      <c r="F295" s="111"/>
    </row>
    <row r="296" spans="3:6" s="4" customFormat="1">
      <c r="C296" s="589"/>
      <c r="D296" s="589"/>
      <c r="E296" s="111"/>
      <c r="F296" s="111"/>
    </row>
    <row r="297" spans="3:6" s="4" customFormat="1">
      <c r="C297" s="589"/>
      <c r="D297" s="589"/>
      <c r="E297" s="111"/>
      <c r="F297" s="111"/>
    </row>
    <row r="298" spans="3:6" s="4" customFormat="1">
      <c r="C298" s="589"/>
      <c r="D298" s="589"/>
      <c r="E298" s="111"/>
      <c r="F298" s="111"/>
    </row>
    <row r="299" spans="3:6" s="4" customFormat="1">
      <c r="C299" s="589"/>
      <c r="D299" s="589"/>
      <c r="E299" s="111"/>
      <c r="F299" s="111"/>
    </row>
    <row r="300" spans="3:6" s="4" customFormat="1">
      <c r="C300" s="589"/>
      <c r="D300" s="589"/>
      <c r="E300" s="111"/>
      <c r="F300" s="111"/>
    </row>
    <row r="301" spans="3:6" s="4" customFormat="1">
      <c r="C301" s="589"/>
      <c r="D301" s="589"/>
      <c r="E301" s="111"/>
      <c r="F301" s="111"/>
    </row>
    <row r="302" spans="3:6" s="4" customFormat="1">
      <c r="C302" s="589"/>
      <c r="D302" s="589"/>
      <c r="E302" s="111"/>
      <c r="F302" s="111"/>
    </row>
    <row r="303" spans="3:6" s="4" customFormat="1">
      <c r="C303" s="589"/>
      <c r="D303" s="589"/>
      <c r="E303" s="111"/>
      <c r="F303" s="111"/>
    </row>
    <row r="304" spans="3:6" s="4" customFormat="1">
      <c r="C304" s="589"/>
      <c r="D304" s="589"/>
      <c r="E304" s="111"/>
      <c r="F304" s="111"/>
    </row>
    <row r="305" spans="3:6" s="4" customFormat="1">
      <c r="C305" s="589"/>
      <c r="D305" s="589"/>
      <c r="E305" s="111"/>
      <c r="F305" s="111"/>
    </row>
    <row r="306" spans="3:6" s="4" customFormat="1">
      <c r="C306" s="589"/>
      <c r="D306" s="589"/>
      <c r="E306" s="111"/>
      <c r="F306" s="111"/>
    </row>
    <row r="307" spans="3:6" s="4" customFormat="1">
      <c r="C307" s="589"/>
      <c r="D307" s="589"/>
      <c r="E307" s="111"/>
      <c r="F307" s="111"/>
    </row>
    <row r="308" spans="3:6" s="4" customFormat="1">
      <c r="C308" s="589"/>
      <c r="D308" s="589"/>
      <c r="E308" s="111"/>
      <c r="F308" s="111"/>
    </row>
    <row r="309" spans="3:6" s="4" customFormat="1">
      <c r="C309" s="589"/>
      <c r="D309" s="589"/>
      <c r="E309" s="111"/>
      <c r="F309" s="111"/>
    </row>
    <row r="310" spans="3:6" s="4" customFormat="1">
      <c r="C310" s="589"/>
      <c r="D310" s="589"/>
      <c r="E310" s="111"/>
      <c r="F310" s="111"/>
    </row>
    <row r="311" spans="3:6" s="4" customFormat="1">
      <c r="C311" s="589"/>
      <c r="D311" s="589"/>
      <c r="E311" s="111"/>
      <c r="F311" s="111"/>
    </row>
    <row r="312" spans="3:6" s="4" customFormat="1">
      <c r="C312" s="589"/>
      <c r="D312" s="589"/>
      <c r="E312" s="111"/>
      <c r="F312" s="111"/>
    </row>
    <row r="313" spans="3:6" s="4" customFormat="1">
      <c r="C313" s="589"/>
      <c r="D313" s="589"/>
      <c r="E313" s="111"/>
      <c r="F313" s="111"/>
    </row>
    <row r="314" spans="3:6" s="4" customFormat="1">
      <c r="C314" s="589"/>
      <c r="D314" s="589"/>
      <c r="E314" s="111"/>
      <c r="F314" s="111"/>
    </row>
    <row r="315" spans="3:6" s="4" customFormat="1">
      <c r="C315" s="589"/>
      <c r="D315" s="589"/>
      <c r="E315" s="111"/>
      <c r="F315" s="111"/>
    </row>
    <row r="316" spans="3:6" s="4" customFormat="1">
      <c r="C316" s="589"/>
      <c r="D316" s="589"/>
      <c r="E316" s="111"/>
      <c r="F316" s="111"/>
    </row>
    <row r="317" spans="3:6" s="4" customFormat="1">
      <c r="C317" s="589"/>
      <c r="D317" s="589"/>
      <c r="E317" s="111"/>
      <c r="F317" s="111"/>
    </row>
    <row r="318" spans="3:6" s="4" customFormat="1">
      <c r="C318" s="589"/>
      <c r="D318" s="589"/>
      <c r="E318" s="111"/>
      <c r="F318" s="111"/>
    </row>
    <row r="319" spans="3:6" s="4" customFormat="1">
      <c r="C319" s="589"/>
      <c r="D319" s="589"/>
      <c r="E319" s="111"/>
      <c r="F319" s="111"/>
    </row>
    <row r="320" spans="3:6" s="4" customFormat="1">
      <c r="C320" s="589"/>
      <c r="D320" s="589"/>
      <c r="E320" s="111"/>
      <c r="F320" s="111"/>
    </row>
    <row r="321" spans="3:6" s="4" customFormat="1">
      <c r="C321" s="589"/>
      <c r="D321" s="589"/>
      <c r="E321" s="111"/>
      <c r="F321" s="111"/>
    </row>
    <row r="322" spans="3:6" s="4" customFormat="1">
      <c r="C322" s="589"/>
      <c r="D322" s="589"/>
      <c r="E322" s="111"/>
      <c r="F322" s="111"/>
    </row>
    <row r="323" spans="3:6" s="4" customFormat="1">
      <c r="C323" s="589"/>
      <c r="D323" s="589"/>
      <c r="E323" s="111"/>
      <c r="F323" s="111"/>
    </row>
    <row r="324" spans="3:6" s="4" customFormat="1">
      <c r="C324" s="589"/>
      <c r="D324" s="589"/>
      <c r="E324" s="111"/>
      <c r="F324" s="111"/>
    </row>
    <row r="325" spans="3:6" s="4" customFormat="1">
      <c r="C325" s="589"/>
      <c r="D325" s="589"/>
      <c r="E325" s="111"/>
      <c r="F325" s="111"/>
    </row>
    <row r="326" spans="3:6" s="4" customFormat="1">
      <c r="C326" s="589"/>
      <c r="D326" s="589"/>
      <c r="E326" s="111"/>
      <c r="F326" s="111"/>
    </row>
    <row r="327" spans="3:6" s="4" customFormat="1">
      <c r="C327" s="589"/>
      <c r="D327" s="589"/>
      <c r="E327" s="111"/>
      <c r="F327" s="111"/>
    </row>
    <row r="328" spans="3:6" s="4" customFormat="1">
      <c r="C328" s="589"/>
      <c r="D328" s="589"/>
      <c r="E328" s="111"/>
      <c r="F328" s="111"/>
    </row>
    <row r="329" spans="3:6" s="4" customFormat="1">
      <c r="C329" s="589"/>
      <c r="D329" s="589"/>
      <c r="E329" s="111"/>
      <c r="F329" s="111"/>
    </row>
    <row r="330" spans="3:6" s="4" customFormat="1">
      <c r="C330" s="589"/>
      <c r="D330" s="589"/>
      <c r="E330" s="111"/>
      <c r="F330" s="111"/>
    </row>
    <row r="331" spans="3:6" s="4" customFormat="1">
      <c r="C331" s="589"/>
      <c r="D331" s="589"/>
      <c r="E331" s="111"/>
      <c r="F331" s="111"/>
    </row>
    <row r="332" spans="3:6" s="4" customFormat="1">
      <c r="C332" s="589"/>
      <c r="D332" s="589"/>
      <c r="E332" s="111"/>
      <c r="F332" s="111"/>
    </row>
    <row r="333" spans="3:6" s="4" customFormat="1">
      <c r="C333" s="589"/>
      <c r="D333" s="589"/>
      <c r="E333" s="111"/>
      <c r="F333" s="111"/>
    </row>
    <row r="334" spans="3:6" s="4" customFormat="1">
      <c r="C334" s="589"/>
      <c r="D334" s="589"/>
      <c r="E334" s="111"/>
      <c r="F334" s="111"/>
    </row>
    <row r="335" spans="3:6" s="4" customFormat="1">
      <c r="C335" s="589"/>
      <c r="D335" s="589"/>
      <c r="E335" s="111"/>
      <c r="F335" s="111"/>
    </row>
    <row r="336" spans="3:6" s="4" customFormat="1">
      <c r="C336" s="589"/>
      <c r="D336" s="589"/>
      <c r="E336" s="111"/>
      <c r="F336" s="111"/>
    </row>
    <row r="337" spans="3:6" s="4" customFormat="1">
      <c r="C337" s="589"/>
      <c r="D337" s="589"/>
      <c r="E337" s="111"/>
      <c r="F337" s="111"/>
    </row>
    <row r="338" spans="3:6" s="4" customFormat="1">
      <c r="C338" s="589"/>
      <c r="D338" s="589"/>
      <c r="E338" s="111"/>
      <c r="F338" s="111"/>
    </row>
    <row r="339" spans="3:6" s="4" customFormat="1">
      <c r="C339" s="589"/>
      <c r="D339" s="589"/>
      <c r="E339" s="111"/>
      <c r="F339" s="111"/>
    </row>
    <row r="340" spans="3:6" s="4" customFormat="1">
      <c r="C340" s="589"/>
      <c r="D340" s="589"/>
      <c r="E340" s="111"/>
      <c r="F340" s="111"/>
    </row>
    <row r="341" spans="3:6" s="4" customFormat="1">
      <c r="C341" s="589"/>
      <c r="D341" s="589"/>
      <c r="E341" s="111"/>
      <c r="F341" s="111"/>
    </row>
    <row r="342" spans="3:6" s="4" customFormat="1">
      <c r="C342" s="589"/>
      <c r="D342" s="589"/>
      <c r="E342" s="111"/>
      <c r="F342" s="111"/>
    </row>
    <row r="343" spans="3:6" s="4" customFormat="1">
      <c r="C343" s="589"/>
      <c r="D343" s="589"/>
      <c r="E343" s="111"/>
      <c r="F343" s="111"/>
    </row>
    <row r="344" spans="3:6" s="4" customFormat="1">
      <c r="C344" s="589"/>
      <c r="D344" s="589"/>
      <c r="E344" s="111"/>
      <c r="F344" s="111"/>
    </row>
    <row r="345" spans="3:6" s="4" customFormat="1">
      <c r="C345" s="589"/>
      <c r="D345" s="589"/>
      <c r="E345" s="111"/>
      <c r="F345" s="111"/>
    </row>
    <row r="346" spans="3:6" s="4" customFormat="1">
      <c r="C346" s="589"/>
      <c r="D346" s="589"/>
      <c r="E346" s="111"/>
      <c r="F346" s="111"/>
    </row>
    <row r="347" spans="3:6" s="4" customFormat="1">
      <c r="C347" s="589"/>
      <c r="D347" s="589"/>
      <c r="E347" s="111"/>
      <c r="F347" s="111"/>
    </row>
    <row r="348" spans="3:6" s="4" customFormat="1">
      <c r="C348" s="589"/>
      <c r="D348" s="589"/>
      <c r="E348" s="111"/>
      <c r="F348" s="111"/>
    </row>
    <row r="349" spans="3:6" s="4" customFormat="1">
      <c r="C349" s="589"/>
      <c r="D349" s="589"/>
      <c r="E349" s="111"/>
      <c r="F349" s="111"/>
    </row>
    <row r="350" spans="3:6" s="4" customFormat="1">
      <c r="C350" s="589"/>
      <c r="D350" s="589"/>
      <c r="E350" s="111"/>
      <c r="F350" s="111"/>
    </row>
    <row r="351" spans="3:6" s="4" customFormat="1">
      <c r="C351" s="589"/>
      <c r="D351" s="589"/>
      <c r="E351" s="111"/>
      <c r="F351" s="111"/>
    </row>
    <row r="352" spans="3:6" s="4" customFormat="1">
      <c r="C352" s="589"/>
      <c r="D352" s="589"/>
      <c r="E352" s="111"/>
      <c r="F352" s="111"/>
    </row>
    <row r="353" spans="3:6" s="4" customFormat="1">
      <c r="C353" s="589"/>
      <c r="D353" s="589"/>
      <c r="E353" s="111"/>
      <c r="F353" s="111"/>
    </row>
    <row r="354" spans="3:6" s="4" customFormat="1">
      <c r="C354" s="589"/>
      <c r="D354" s="589"/>
      <c r="E354" s="111"/>
      <c r="F354" s="111"/>
    </row>
    <row r="355" spans="3:6" s="4" customFormat="1">
      <c r="C355" s="589"/>
      <c r="D355" s="589"/>
      <c r="E355" s="111"/>
      <c r="F355" s="111"/>
    </row>
    <row r="356" spans="3:6" s="4" customFormat="1">
      <c r="C356" s="589"/>
      <c r="D356" s="589"/>
      <c r="E356" s="111"/>
      <c r="F356" s="111"/>
    </row>
    <row r="357" spans="3:6" s="4" customFormat="1">
      <c r="C357" s="589"/>
      <c r="D357" s="589"/>
      <c r="E357" s="111"/>
      <c r="F357" s="111"/>
    </row>
    <row r="358" spans="3:6" s="4" customFormat="1">
      <c r="C358" s="589"/>
      <c r="D358" s="589"/>
      <c r="E358" s="111"/>
      <c r="F358" s="111"/>
    </row>
    <row r="359" spans="3:6" s="4" customFormat="1">
      <c r="C359" s="589"/>
      <c r="D359" s="589"/>
      <c r="E359" s="111"/>
      <c r="F359" s="111"/>
    </row>
    <row r="360" spans="3:6" s="4" customFormat="1">
      <c r="C360" s="589"/>
      <c r="D360" s="589"/>
      <c r="E360" s="111"/>
      <c r="F360" s="111"/>
    </row>
    <row r="361" spans="3:6" s="4" customFormat="1">
      <c r="C361" s="589"/>
      <c r="D361" s="589"/>
      <c r="E361" s="111"/>
      <c r="F361" s="111"/>
    </row>
    <row r="362" spans="3:6" s="4" customFormat="1">
      <c r="C362" s="589"/>
      <c r="D362" s="589"/>
      <c r="E362" s="111"/>
      <c r="F362" s="111"/>
    </row>
    <row r="363" spans="3:6" s="4" customFormat="1">
      <c r="C363" s="589"/>
      <c r="D363" s="589"/>
      <c r="E363" s="111"/>
      <c r="F363" s="111"/>
    </row>
    <row r="364" spans="3:6" s="4" customFormat="1">
      <c r="C364" s="589"/>
      <c r="D364" s="589"/>
      <c r="E364" s="111"/>
      <c r="F364" s="111"/>
    </row>
    <row r="365" spans="3:6" s="4" customFormat="1">
      <c r="C365" s="589"/>
      <c r="D365" s="589"/>
      <c r="E365" s="111"/>
      <c r="F365" s="111"/>
    </row>
    <row r="366" spans="3:6" s="4" customFormat="1">
      <c r="C366" s="589"/>
      <c r="D366" s="589"/>
      <c r="E366" s="111"/>
      <c r="F366" s="111"/>
    </row>
    <row r="367" spans="3:6" s="4" customFormat="1">
      <c r="C367" s="589"/>
      <c r="D367" s="589"/>
      <c r="E367" s="111"/>
      <c r="F367" s="111"/>
    </row>
    <row r="368" spans="3:6" s="4" customFormat="1">
      <c r="C368" s="589"/>
      <c r="D368" s="589"/>
      <c r="E368" s="111"/>
      <c r="F368" s="111"/>
    </row>
    <row r="369" spans="3:6" s="4" customFormat="1">
      <c r="C369" s="589"/>
      <c r="D369" s="589"/>
      <c r="E369" s="111"/>
      <c r="F369" s="111"/>
    </row>
    <row r="370" spans="3:6" s="4" customFormat="1">
      <c r="C370" s="589"/>
      <c r="D370" s="589"/>
      <c r="E370" s="111"/>
      <c r="F370" s="111"/>
    </row>
    <row r="371" spans="3:6" s="4" customFormat="1">
      <c r="C371" s="589"/>
      <c r="D371" s="589"/>
      <c r="E371" s="111"/>
      <c r="F371" s="111"/>
    </row>
    <row r="372" spans="3:6" s="4" customFormat="1">
      <c r="C372" s="589"/>
      <c r="D372" s="589"/>
      <c r="E372" s="111"/>
      <c r="F372" s="111"/>
    </row>
    <row r="373" spans="3:6" s="4" customFormat="1">
      <c r="C373" s="589"/>
      <c r="D373" s="589"/>
      <c r="E373" s="111"/>
      <c r="F373" s="111"/>
    </row>
    <row r="374" spans="3:6" s="4" customFormat="1">
      <c r="C374" s="589"/>
      <c r="D374" s="589"/>
      <c r="E374" s="111"/>
      <c r="F374" s="111"/>
    </row>
    <row r="375" spans="3:6" s="4" customFormat="1">
      <c r="C375" s="589"/>
      <c r="D375" s="589"/>
      <c r="E375" s="111"/>
      <c r="F375" s="111"/>
    </row>
    <row r="376" spans="3:6" s="4" customFormat="1">
      <c r="C376" s="589"/>
      <c r="D376" s="589"/>
      <c r="E376" s="111"/>
      <c r="F376" s="111"/>
    </row>
    <row r="377" spans="3:6" s="4" customFormat="1">
      <c r="C377" s="589"/>
      <c r="D377" s="589"/>
      <c r="E377" s="111"/>
      <c r="F377" s="111"/>
    </row>
    <row r="378" spans="3:6" s="4" customFormat="1">
      <c r="C378" s="589"/>
      <c r="D378" s="589"/>
      <c r="E378" s="111"/>
      <c r="F378" s="111"/>
    </row>
    <row r="379" spans="3:6" s="4" customFormat="1">
      <c r="C379" s="589"/>
      <c r="D379" s="589"/>
      <c r="E379" s="111"/>
      <c r="F379" s="111"/>
    </row>
    <row r="380" spans="3:6" s="4" customFormat="1">
      <c r="C380" s="589"/>
      <c r="D380" s="589"/>
      <c r="E380" s="111"/>
      <c r="F380" s="111"/>
    </row>
    <row r="381" spans="3:6" s="4" customFormat="1">
      <c r="C381" s="589"/>
      <c r="D381" s="589"/>
      <c r="E381" s="111"/>
      <c r="F381" s="111"/>
    </row>
    <row r="382" spans="3:6" s="4" customFormat="1">
      <c r="C382" s="589"/>
      <c r="D382" s="589"/>
      <c r="E382" s="111"/>
      <c r="F382" s="111"/>
    </row>
    <row r="383" spans="3:6" s="4" customFormat="1">
      <c r="C383" s="589"/>
      <c r="D383" s="589"/>
      <c r="E383" s="111"/>
      <c r="F383" s="111"/>
    </row>
    <row r="384" spans="3:6" s="4" customFormat="1">
      <c r="C384" s="589"/>
      <c r="D384" s="589"/>
      <c r="E384" s="111"/>
      <c r="F384" s="111"/>
    </row>
    <row r="385" spans="3:6" s="4" customFormat="1">
      <c r="C385" s="589"/>
      <c r="D385" s="589"/>
      <c r="E385" s="111"/>
      <c r="F385" s="111"/>
    </row>
    <row r="386" spans="3:6" s="4" customFormat="1">
      <c r="C386" s="589"/>
      <c r="D386" s="589"/>
      <c r="E386" s="111"/>
      <c r="F386" s="111"/>
    </row>
    <row r="387" spans="3:6" s="4" customFormat="1">
      <c r="C387" s="589"/>
      <c r="D387" s="589"/>
      <c r="E387" s="111"/>
      <c r="F387" s="111"/>
    </row>
    <row r="388" spans="3:6" s="4" customFormat="1">
      <c r="C388" s="589"/>
      <c r="D388" s="589"/>
      <c r="E388" s="111"/>
      <c r="F388" s="111"/>
    </row>
    <row r="389" spans="3:6" s="4" customFormat="1">
      <c r="C389" s="589"/>
      <c r="D389" s="589"/>
      <c r="E389" s="111"/>
      <c r="F389" s="111"/>
    </row>
    <row r="390" spans="3:6" s="4" customFormat="1">
      <c r="C390" s="589"/>
      <c r="D390" s="589"/>
      <c r="E390" s="111"/>
      <c r="F390" s="111"/>
    </row>
    <row r="391" spans="3:6" s="4" customFormat="1">
      <c r="C391" s="589"/>
      <c r="D391" s="589"/>
      <c r="E391" s="111"/>
      <c r="F391" s="111"/>
    </row>
    <row r="392" spans="3:6" s="4" customFormat="1">
      <c r="C392" s="589"/>
      <c r="D392" s="589"/>
      <c r="E392" s="111"/>
      <c r="F392" s="111"/>
    </row>
    <row r="393" spans="3:6" s="4" customFormat="1">
      <c r="C393" s="589"/>
      <c r="D393" s="589"/>
      <c r="E393" s="111"/>
      <c r="F393" s="111"/>
    </row>
    <row r="394" spans="3:6" s="4" customFormat="1">
      <c r="C394" s="589"/>
      <c r="D394" s="589"/>
      <c r="E394" s="111"/>
      <c r="F394" s="111"/>
    </row>
    <row r="395" spans="3:6" s="4" customFormat="1">
      <c r="C395" s="589"/>
      <c r="D395" s="589"/>
      <c r="E395" s="111"/>
      <c r="F395" s="111"/>
    </row>
    <row r="396" spans="3:6" s="4" customFormat="1">
      <c r="C396" s="589"/>
      <c r="D396" s="589"/>
      <c r="E396" s="111"/>
      <c r="F396" s="111"/>
    </row>
    <row r="397" spans="3:6" s="4" customFormat="1">
      <c r="C397" s="589"/>
      <c r="D397" s="589"/>
      <c r="E397" s="111"/>
      <c r="F397" s="111"/>
    </row>
    <row r="398" spans="3:6" s="4" customFormat="1">
      <c r="C398" s="589"/>
      <c r="D398" s="589"/>
      <c r="E398" s="111"/>
      <c r="F398" s="111"/>
    </row>
    <row r="399" spans="3:6" s="4" customFormat="1">
      <c r="C399" s="589"/>
      <c r="D399" s="589"/>
      <c r="E399" s="111"/>
      <c r="F399" s="111"/>
    </row>
    <row r="400" spans="3:6" s="4" customFormat="1">
      <c r="C400" s="589"/>
      <c r="D400" s="589"/>
      <c r="E400" s="111"/>
      <c r="F400" s="111"/>
    </row>
    <row r="401" spans="3:6" s="4" customFormat="1">
      <c r="C401" s="589"/>
      <c r="D401" s="589"/>
      <c r="E401" s="111"/>
      <c r="F401" s="111"/>
    </row>
    <row r="402" spans="3:6" s="4" customFormat="1">
      <c r="C402" s="589"/>
      <c r="D402" s="589"/>
      <c r="E402" s="111"/>
      <c r="F402" s="111"/>
    </row>
    <row r="403" spans="3:6" s="4" customFormat="1">
      <c r="C403" s="589"/>
      <c r="D403" s="589"/>
      <c r="E403" s="111"/>
      <c r="F403" s="111"/>
    </row>
    <row r="404" spans="3:6" s="4" customFormat="1">
      <c r="C404" s="589"/>
      <c r="D404" s="589"/>
      <c r="E404" s="111"/>
      <c r="F404" s="111"/>
    </row>
    <row r="405" spans="3:6" s="4" customFormat="1">
      <c r="C405" s="589"/>
      <c r="D405" s="589"/>
      <c r="E405" s="111"/>
      <c r="F405" s="111"/>
    </row>
    <row r="406" spans="3:6" s="4" customFormat="1">
      <c r="C406" s="589"/>
      <c r="D406" s="589"/>
      <c r="E406" s="111"/>
      <c r="F406" s="111"/>
    </row>
    <row r="407" spans="3:6" s="4" customFormat="1">
      <c r="C407" s="589"/>
      <c r="D407" s="589"/>
      <c r="E407" s="111"/>
      <c r="F407" s="111"/>
    </row>
    <row r="408" spans="3:6" s="4" customFormat="1">
      <c r="C408" s="589"/>
      <c r="D408" s="589"/>
      <c r="E408" s="111"/>
      <c r="F408" s="111"/>
    </row>
    <row r="409" spans="3:6" s="4" customFormat="1">
      <c r="C409" s="589"/>
      <c r="D409" s="589"/>
      <c r="E409" s="111"/>
      <c r="F409" s="111"/>
    </row>
    <row r="410" spans="3:6" s="4" customFormat="1">
      <c r="C410" s="589"/>
      <c r="D410" s="589"/>
      <c r="E410" s="111"/>
      <c r="F410" s="111"/>
    </row>
    <row r="411" spans="3:6" s="4" customFormat="1">
      <c r="C411" s="589"/>
      <c r="D411" s="589"/>
      <c r="E411" s="111"/>
      <c r="F411" s="111"/>
    </row>
    <row r="412" spans="3:6" s="4" customFormat="1">
      <c r="C412" s="589"/>
      <c r="D412" s="589"/>
      <c r="E412" s="111"/>
      <c r="F412" s="111"/>
    </row>
    <row r="413" spans="3:6" s="4" customFormat="1">
      <c r="C413" s="589"/>
      <c r="D413" s="589"/>
      <c r="E413" s="111"/>
      <c r="F413" s="111"/>
    </row>
    <row r="414" spans="3:6" s="4" customFormat="1">
      <c r="C414" s="589"/>
      <c r="D414" s="589"/>
      <c r="E414" s="111"/>
      <c r="F414" s="111"/>
    </row>
    <row r="415" spans="3:6" s="4" customFormat="1">
      <c r="C415" s="589"/>
      <c r="D415" s="589"/>
      <c r="E415" s="111"/>
      <c r="F415" s="111"/>
    </row>
    <row r="416" spans="3:6" s="4" customFormat="1">
      <c r="C416" s="589"/>
      <c r="D416" s="589"/>
      <c r="E416" s="111"/>
      <c r="F416" s="111"/>
    </row>
    <row r="417" spans="3:6" s="4" customFormat="1">
      <c r="C417" s="589"/>
      <c r="D417" s="589"/>
      <c r="E417" s="111"/>
      <c r="F417" s="111"/>
    </row>
    <row r="418" spans="3:6" s="4" customFormat="1">
      <c r="C418" s="589"/>
      <c r="D418" s="589"/>
      <c r="E418" s="111"/>
      <c r="F418" s="111"/>
    </row>
    <row r="419" spans="3:6" s="4" customFormat="1">
      <c r="C419" s="589"/>
      <c r="D419" s="589"/>
      <c r="E419" s="111"/>
      <c r="F419" s="111"/>
    </row>
    <row r="420" spans="3:6" s="4" customFormat="1">
      <c r="C420" s="589"/>
      <c r="D420" s="589"/>
      <c r="E420" s="111"/>
      <c r="F420" s="111"/>
    </row>
    <row r="421" spans="3:6" s="4" customFormat="1">
      <c r="C421" s="589"/>
      <c r="D421" s="589"/>
      <c r="E421" s="111"/>
      <c r="F421" s="111"/>
    </row>
    <row r="422" spans="3:6" s="4" customFormat="1">
      <c r="C422" s="589"/>
      <c r="D422" s="589"/>
      <c r="E422" s="111"/>
      <c r="F422" s="111"/>
    </row>
    <row r="423" spans="3:6" s="4" customFormat="1">
      <c r="C423" s="589"/>
      <c r="D423" s="589"/>
      <c r="E423" s="111"/>
      <c r="F423" s="111"/>
    </row>
    <row r="424" spans="3:6" s="4" customFormat="1">
      <c r="C424" s="589"/>
      <c r="D424" s="589"/>
      <c r="E424" s="111"/>
      <c r="F424" s="111"/>
    </row>
    <row r="425" spans="3:6" s="4" customFormat="1">
      <c r="C425" s="589"/>
      <c r="D425" s="589"/>
      <c r="E425" s="111"/>
      <c r="F425" s="111"/>
    </row>
    <row r="426" spans="3:6" s="4" customFormat="1">
      <c r="C426" s="589"/>
      <c r="D426" s="589"/>
      <c r="E426" s="111"/>
      <c r="F426" s="111"/>
    </row>
    <row r="427" spans="3:6" s="4" customFormat="1">
      <c r="C427" s="589"/>
      <c r="D427" s="589"/>
      <c r="E427" s="111"/>
      <c r="F427" s="111"/>
    </row>
    <row r="428" spans="3:6" s="4" customFormat="1">
      <c r="C428" s="589"/>
      <c r="D428" s="589"/>
      <c r="E428" s="111"/>
      <c r="F428" s="111"/>
    </row>
    <row r="429" spans="3:6" s="4" customFormat="1">
      <c r="C429" s="589"/>
      <c r="D429" s="589"/>
      <c r="E429" s="111"/>
      <c r="F429" s="111"/>
    </row>
    <row r="430" spans="3:6" s="4" customFormat="1">
      <c r="C430" s="589"/>
      <c r="D430" s="589"/>
      <c r="E430" s="111"/>
      <c r="F430" s="111"/>
    </row>
    <row r="431" spans="3:6" s="4" customFormat="1">
      <c r="C431" s="589"/>
      <c r="D431" s="589"/>
      <c r="E431" s="111"/>
      <c r="F431" s="111"/>
    </row>
    <row r="432" spans="3:6" s="4" customFormat="1">
      <c r="C432" s="589"/>
      <c r="D432" s="589"/>
      <c r="E432" s="111"/>
      <c r="F432" s="111"/>
    </row>
    <row r="433" spans="3:6" s="4" customFormat="1">
      <c r="C433" s="589"/>
      <c r="D433" s="589"/>
      <c r="E433" s="111"/>
      <c r="F433" s="111"/>
    </row>
    <row r="434" spans="3:6" s="4" customFormat="1">
      <c r="C434" s="589"/>
      <c r="D434" s="589"/>
      <c r="E434" s="111"/>
      <c r="F434" s="111"/>
    </row>
    <row r="435" spans="3:6" s="4" customFormat="1">
      <c r="C435" s="589"/>
      <c r="D435" s="589"/>
      <c r="E435" s="111"/>
      <c r="F435" s="111"/>
    </row>
    <row r="436" spans="3:6" s="4" customFormat="1">
      <c r="C436" s="589"/>
      <c r="D436" s="589"/>
      <c r="E436" s="111"/>
      <c r="F436" s="111"/>
    </row>
    <row r="437" spans="3:6" s="4" customFormat="1">
      <c r="C437" s="589"/>
      <c r="D437" s="589"/>
      <c r="E437" s="111"/>
      <c r="F437" s="111"/>
    </row>
    <row r="438" spans="3:6" s="4" customFormat="1">
      <c r="C438" s="589"/>
      <c r="D438" s="589"/>
      <c r="E438" s="111"/>
      <c r="F438" s="111"/>
    </row>
    <row r="439" spans="3:6" s="4" customFormat="1">
      <c r="C439" s="589"/>
      <c r="D439" s="589"/>
      <c r="E439" s="111"/>
      <c r="F439" s="111"/>
    </row>
    <row r="440" spans="3:6" s="4" customFormat="1">
      <c r="C440" s="589"/>
      <c r="D440" s="589"/>
      <c r="E440" s="111"/>
      <c r="F440" s="111"/>
    </row>
    <row r="441" spans="3:6" s="4" customFormat="1">
      <c r="C441" s="589"/>
      <c r="D441" s="589"/>
      <c r="E441" s="111"/>
      <c r="F441" s="111"/>
    </row>
    <row r="442" spans="3:6" s="4" customFormat="1">
      <c r="C442" s="589"/>
      <c r="D442" s="589"/>
      <c r="E442" s="111"/>
      <c r="F442" s="111"/>
    </row>
    <row r="443" spans="3:6" s="4" customFormat="1">
      <c r="C443" s="589"/>
      <c r="D443" s="589"/>
      <c r="E443" s="111"/>
      <c r="F443" s="111"/>
    </row>
    <row r="444" spans="3:6" s="4" customFormat="1">
      <c r="C444" s="589"/>
      <c r="D444" s="589"/>
      <c r="E444" s="111"/>
      <c r="F444" s="111"/>
    </row>
    <row r="445" spans="3:6" s="4" customFormat="1">
      <c r="C445" s="589"/>
      <c r="D445" s="589"/>
      <c r="E445" s="111"/>
      <c r="F445" s="111"/>
    </row>
    <row r="446" spans="3:6" s="4" customFormat="1">
      <c r="C446" s="589"/>
      <c r="D446" s="589"/>
      <c r="E446" s="111"/>
      <c r="F446" s="111"/>
    </row>
    <row r="447" spans="3:6" s="4" customFormat="1">
      <c r="C447" s="589"/>
      <c r="D447" s="589"/>
      <c r="E447" s="111"/>
      <c r="F447" s="111"/>
    </row>
    <row r="448" spans="3:6" s="4" customFormat="1">
      <c r="C448" s="589"/>
      <c r="D448" s="589"/>
      <c r="E448" s="111"/>
      <c r="F448" s="111"/>
    </row>
    <row r="449" spans="3:6" s="4" customFormat="1">
      <c r="C449" s="589"/>
      <c r="D449" s="589"/>
      <c r="E449" s="111"/>
      <c r="F449" s="111"/>
    </row>
    <row r="450" spans="3:6" s="4" customFormat="1">
      <c r="C450" s="589"/>
      <c r="D450" s="589"/>
      <c r="E450" s="111"/>
      <c r="F450" s="111"/>
    </row>
    <row r="451" spans="3:6" s="4" customFormat="1">
      <c r="C451" s="589"/>
      <c r="D451" s="589"/>
      <c r="E451" s="111"/>
      <c r="F451" s="111"/>
    </row>
    <row r="452" spans="3:6" s="4" customFormat="1">
      <c r="C452" s="589"/>
      <c r="D452" s="589"/>
      <c r="E452" s="111"/>
      <c r="F452" s="111"/>
    </row>
    <row r="453" spans="3:6" s="4" customFormat="1">
      <c r="C453" s="589"/>
      <c r="D453" s="589"/>
      <c r="E453" s="111"/>
      <c r="F453" s="111"/>
    </row>
    <row r="454" spans="3:6" s="4" customFormat="1">
      <c r="C454" s="589"/>
      <c r="D454" s="589"/>
      <c r="E454" s="111"/>
      <c r="F454" s="111"/>
    </row>
    <row r="455" spans="3:6" s="4" customFormat="1">
      <c r="C455" s="589"/>
      <c r="D455" s="589"/>
      <c r="E455" s="111"/>
      <c r="F455" s="111"/>
    </row>
    <row r="456" spans="3:6" s="4" customFormat="1">
      <c r="C456" s="589"/>
      <c r="D456" s="589"/>
      <c r="E456" s="111"/>
      <c r="F456" s="111"/>
    </row>
    <row r="457" spans="3:6" s="4" customFormat="1">
      <c r="C457" s="589"/>
      <c r="D457" s="589"/>
      <c r="E457" s="111"/>
      <c r="F457" s="111"/>
    </row>
    <row r="458" spans="3:6" s="4" customFormat="1">
      <c r="C458" s="589"/>
      <c r="D458" s="589"/>
      <c r="E458" s="111"/>
      <c r="F458" s="111"/>
    </row>
    <row r="459" spans="3:6" s="4" customFormat="1">
      <c r="C459" s="589"/>
      <c r="D459" s="589"/>
      <c r="E459" s="111"/>
      <c r="F459" s="111"/>
    </row>
    <row r="460" spans="3:6" s="4" customFormat="1">
      <c r="C460" s="589"/>
      <c r="D460" s="589"/>
      <c r="E460" s="111"/>
      <c r="F460" s="111"/>
    </row>
    <row r="461" spans="3:6" s="4" customFormat="1">
      <c r="C461" s="589"/>
      <c r="D461" s="589"/>
      <c r="E461" s="111"/>
      <c r="F461" s="111"/>
    </row>
    <row r="462" spans="3:6" s="4" customFormat="1">
      <c r="C462" s="589"/>
      <c r="D462" s="589"/>
      <c r="E462" s="111"/>
      <c r="F462" s="111"/>
    </row>
    <row r="463" spans="3:6" s="4" customFormat="1">
      <c r="C463" s="589"/>
      <c r="D463" s="589"/>
      <c r="E463" s="111"/>
      <c r="F463" s="111"/>
    </row>
    <row r="464" spans="3:6" s="4" customFormat="1">
      <c r="C464" s="589"/>
      <c r="D464" s="589"/>
      <c r="E464" s="111"/>
      <c r="F464" s="111"/>
    </row>
    <row r="465" spans="3:6" s="4" customFormat="1">
      <c r="C465" s="589"/>
      <c r="D465" s="589"/>
      <c r="E465" s="111"/>
      <c r="F465" s="111"/>
    </row>
    <row r="466" spans="3:6" s="4" customFormat="1">
      <c r="C466" s="589"/>
      <c r="D466" s="589"/>
      <c r="E466" s="111"/>
      <c r="F466" s="111"/>
    </row>
    <row r="467" spans="3:6" s="4" customFormat="1">
      <c r="C467" s="589"/>
      <c r="D467" s="589"/>
      <c r="E467" s="111"/>
      <c r="F467" s="111"/>
    </row>
    <row r="468" spans="3:6" s="4" customFormat="1">
      <c r="C468" s="589"/>
      <c r="D468" s="589"/>
      <c r="E468" s="111"/>
      <c r="F468" s="111"/>
    </row>
    <row r="469" spans="3:6" s="4" customFormat="1">
      <c r="C469" s="589"/>
      <c r="D469" s="589"/>
      <c r="E469" s="111"/>
      <c r="F469" s="111"/>
    </row>
    <row r="470" spans="3:6" s="4" customFormat="1">
      <c r="C470" s="589"/>
      <c r="D470" s="589"/>
      <c r="E470" s="111"/>
      <c r="F470" s="111"/>
    </row>
    <row r="471" spans="3:6" s="4" customFormat="1">
      <c r="C471" s="589"/>
      <c r="D471" s="589"/>
      <c r="E471" s="111"/>
      <c r="F471" s="111"/>
    </row>
    <row r="472" spans="3:6" s="4" customFormat="1">
      <c r="C472" s="589"/>
      <c r="D472" s="589"/>
      <c r="E472" s="111"/>
      <c r="F472" s="111"/>
    </row>
    <row r="473" spans="3:6" s="4" customFormat="1">
      <c r="C473" s="589"/>
      <c r="D473" s="589"/>
      <c r="E473" s="111"/>
      <c r="F473" s="111"/>
    </row>
    <row r="474" spans="3:6" s="4" customFormat="1">
      <c r="C474" s="589"/>
      <c r="D474" s="589"/>
      <c r="E474" s="111"/>
      <c r="F474" s="111"/>
    </row>
    <row r="475" spans="3:6" s="4" customFormat="1">
      <c r="C475" s="589"/>
      <c r="D475" s="589"/>
      <c r="E475" s="111"/>
      <c r="F475" s="111"/>
    </row>
    <row r="476" spans="3:6" s="4" customFormat="1">
      <c r="C476" s="589"/>
      <c r="D476" s="589"/>
      <c r="E476" s="111"/>
      <c r="F476" s="111"/>
    </row>
    <row r="477" spans="3:6" s="4" customFormat="1">
      <c r="C477" s="589"/>
      <c r="D477" s="589"/>
      <c r="E477" s="111"/>
      <c r="F477" s="111"/>
    </row>
    <row r="478" spans="3:6" s="4" customFormat="1">
      <c r="C478" s="589"/>
      <c r="D478" s="589"/>
      <c r="E478" s="111"/>
      <c r="F478" s="111"/>
    </row>
    <row r="479" spans="3:6" s="4" customFormat="1">
      <c r="C479" s="589"/>
      <c r="D479" s="589"/>
      <c r="E479" s="111"/>
      <c r="F479" s="111"/>
    </row>
    <row r="480" spans="3:6" s="4" customFormat="1">
      <c r="C480" s="589"/>
      <c r="D480" s="589"/>
      <c r="E480" s="111"/>
      <c r="F480" s="111"/>
    </row>
    <row r="481" spans="3:6" s="4" customFormat="1">
      <c r="C481" s="589"/>
      <c r="D481" s="589"/>
      <c r="E481" s="111"/>
      <c r="F481" s="111"/>
    </row>
    <row r="482" spans="3:6" s="4" customFormat="1">
      <c r="C482" s="589"/>
      <c r="D482" s="589"/>
      <c r="E482" s="111"/>
      <c r="F482" s="111"/>
    </row>
    <row r="483" spans="3:6" s="4" customFormat="1">
      <c r="C483" s="589"/>
      <c r="D483" s="589"/>
      <c r="E483" s="111"/>
      <c r="F483" s="111"/>
    </row>
    <row r="484" spans="3:6" s="4" customFormat="1">
      <c r="C484" s="589"/>
      <c r="D484" s="589"/>
      <c r="E484" s="111"/>
      <c r="F484" s="111"/>
    </row>
    <row r="485" spans="3:6" s="4" customFormat="1">
      <c r="C485" s="589"/>
      <c r="D485" s="589"/>
      <c r="E485" s="111"/>
      <c r="F485" s="111"/>
    </row>
    <row r="486" spans="3:6" s="4" customFormat="1">
      <c r="C486" s="589"/>
      <c r="D486" s="589"/>
      <c r="E486" s="111"/>
      <c r="F486" s="111"/>
    </row>
    <row r="487" spans="3:6" s="4" customFormat="1">
      <c r="C487" s="589"/>
      <c r="D487" s="589"/>
      <c r="E487" s="111"/>
      <c r="F487" s="111"/>
    </row>
    <row r="488" spans="3:6" s="4" customFormat="1">
      <c r="C488" s="589"/>
      <c r="D488" s="589"/>
      <c r="E488" s="111"/>
      <c r="F488" s="111"/>
    </row>
    <row r="489" spans="3:6" s="4" customFormat="1">
      <c r="C489" s="589"/>
      <c r="D489" s="589"/>
      <c r="E489" s="111"/>
      <c r="F489" s="111"/>
    </row>
    <row r="490" spans="3:6" s="4" customFormat="1">
      <c r="C490" s="589"/>
      <c r="D490" s="589"/>
      <c r="E490" s="111"/>
      <c r="F490" s="111"/>
    </row>
    <row r="491" spans="3:6" s="4" customFormat="1">
      <c r="C491" s="589"/>
      <c r="D491" s="589"/>
      <c r="E491" s="111"/>
      <c r="F491" s="111"/>
    </row>
    <row r="492" spans="3:6" s="4" customFormat="1">
      <c r="C492" s="589"/>
      <c r="D492" s="589"/>
      <c r="E492" s="111"/>
      <c r="F492" s="111"/>
    </row>
    <row r="493" spans="3:6" s="4" customFormat="1">
      <c r="C493" s="589"/>
      <c r="D493" s="589"/>
      <c r="E493" s="111"/>
      <c r="F493" s="111"/>
    </row>
    <row r="494" spans="3:6" s="4" customFormat="1">
      <c r="C494" s="589"/>
      <c r="D494" s="589"/>
      <c r="E494" s="111"/>
      <c r="F494" s="111"/>
    </row>
    <row r="495" spans="3:6" s="4" customFormat="1">
      <c r="C495" s="589"/>
      <c r="D495" s="589"/>
      <c r="E495" s="111"/>
      <c r="F495" s="111"/>
    </row>
    <row r="496" spans="3:6" s="4" customFormat="1">
      <c r="C496" s="589"/>
      <c r="D496" s="589"/>
      <c r="E496" s="111"/>
      <c r="F496" s="111"/>
    </row>
    <row r="497" spans="3:6" s="4" customFormat="1">
      <c r="C497" s="589"/>
      <c r="D497" s="589"/>
      <c r="E497" s="111"/>
      <c r="F497" s="111"/>
    </row>
    <row r="498" spans="3:6" s="4" customFormat="1">
      <c r="C498" s="589"/>
      <c r="D498" s="589"/>
      <c r="E498" s="111"/>
      <c r="F498" s="111"/>
    </row>
    <row r="499" spans="3:6" s="4" customFormat="1">
      <c r="C499" s="589"/>
      <c r="D499" s="589"/>
      <c r="E499" s="111"/>
      <c r="F499" s="111"/>
    </row>
    <row r="500" spans="3:6" s="4" customFormat="1">
      <c r="C500" s="589"/>
      <c r="D500" s="589"/>
      <c r="E500" s="111"/>
      <c r="F500" s="111"/>
    </row>
    <row r="501" spans="3:6" s="4" customFormat="1">
      <c r="C501" s="589"/>
      <c r="D501" s="589"/>
      <c r="E501" s="111"/>
      <c r="F501" s="111"/>
    </row>
    <row r="502" spans="3:6" s="4" customFormat="1">
      <c r="C502" s="589"/>
      <c r="D502" s="589"/>
      <c r="E502" s="111"/>
      <c r="F502" s="111"/>
    </row>
    <row r="503" spans="3:6" s="4" customFormat="1">
      <c r="C503" s="589"/>
      <c r="D503" s="589"/>
      <c r="E503" s="111"/>
      <c r="F503" s="111"/>
    </row>
    <row r="504" spans="3:6" s="4" customFormat="1">
      <c r="C504" s="589"/>
      <c r="D504" s="589"/>
      <c r="E504" s="111"/>
      <c r="F504" s="111"/>
    </row>
    <row r="505" spans="3:6" s="4" customFormat="1">
      <c r="C505" s="589"/>
      <c r="D505" s="589"/>
      <c r="E505" s="111"/>
      <c r="F505" s="111"/>
    </row>
    <row r="506" spans="3:6" s="4" customFormat="1">
      <c r="C506" s="589"/>
      <c r="D506" s="589"/>
      <c r="E506" s="111"/>
      <c r="F506" s="111"/>
    </row>
    <row r="507" spans="3:6" s="4" customFormat="1">
      <c r="C507" s="589"/>
      <c r="D507" s="589"/>
      <c r="E507" s="111"/>
      <c r="F507" s="111"/>
    </row>
    <row r="508" spans="3:6" s="4" customFormat="1">
      <c r="C508" s="589"/>
      <c r="D508" s="589"/>
      <c r="E508" s="111"/>
      <c r="F508" s="111"/>
    </row>
    <row r="509" spans="3:6" s="4" customFormat="1">
      <c r="C509" s="589"/>
      <c r="D509" s="589"/>
      <c r="E509" s="111"/>
      <c r="F509" s="111"/>
    </row>
    <row r="510" spans="3:6" s="4" customFormat="1">
      <c r="C510" s="589"/>
      <c r="D510" s="589"/>
      <c r="E510" s="111"/>
      <c r="F510" s="111"/>
    </row>
    <row r="511" spans="3:6" s="4" customFormat="1">
      <c r="C511" s="589"/>
      <c r="D511" s="589"/>
      <c r="E511" s="111"/>
      <c r="F511" s="111"/>
    </row>
    <row r="512" spans="3:6" s="4" customFormat="1">
      <c r="C512" s="589"/>
      <c r="D512" s="589"/>
      <c r="E512" s="111"/>
      <c r="F512" s="111"/>
    </row>
    <row r="513" spans="3:6" s="4" customFormat="1">
      <c r="C513" s="589"/>
      <c r="D513" s="589"/>
      <c r="E513" s="111"/>
      <c r="F513" s="111"/>
    </row>
    <row r="514" spans="3:6" s="4" customFormat="1">
      <c r="C514" s="589"/>
      <c r="D514" s="589"/>
      <c r="E514" s="111"/>
      <c r="F514" s="111"/>
    </row>
    <row r="515" spans="3:6" s="4" customFormat="1">
      <c r="C515" s="589"/>
      <c r="D515" s="589"/>
      <c r="E515" s="111"/>
      <c r="F515" s="111"/>
    </row>
    <row r="516" spans="3:6" s="4" customFormat="1">
      <c r="C516" s="589"/>
      <c r="D516" s="589"/>
      <c r="E516" s="111"/>
      <c r="F516" s="111"/>
    </row>
    <row r="517" spans="3:6" s="4" customFormat="1">
      <c r="C517" s="589"/>
      <c r="D517" s="589"/>
      <c r="E517" s="111"/>
      <c r="F517" s="111"/>
    </row>
    <row r="518" spans="3:6" s="4" customFormat="1">
      <c r="C518" s="589"/>
      <c r="D518" s="589"/>
      <c r="E518" s="111"/>
      <c r="F518" s="111"/>
    </row>
    <row r="519" spans="3:6" s="4" customFormat="1">
      <c r="C519" s="589"/>
      <c r="D519" s="589"/>
      <c r="E519" s="111"/>
      <c r="F519" s="111"/>
    </row>
    <row r="520" spans="3:6" s="4" customFormat="1">
      <c r="C520" s="589"/>
      <c r="D520" s="589"/>
      <c r="E520" s="111"/>
      <c r="F520" s="111"/>
    </row>
    <row r="521" spans="3:6" s="4" customFormat="1">
      <c r="C521" s="589"/>
      <c r="D521" s="589"/>
      <c r="E521" s="111"/>
      <c r="F521" s="111"/>
    </row>
    <row r="522" spans="3:6" s="4" customFormat="1">
      <c r="C522" s="589"/>
      <c r="D522" s="589"/>
      <c r="E522" s="111"/>
      <c r="F522" s="111"/>
    </row>
    <row r="523" spans="3:6" s="4" customFormat="1">
      <c r="C523" s="589"/>
      <c r="D523" s="589"/>
      <c r="E523" s="111"/>
      <c r="F523" s="111"/>
    </row>
    <row r="524" spans="3:6" s="4" customFormat="1">
      <c r="C524" s="589"/>
      <c r="D524" s="589"/>
      <c r="E524" s="111"/>
      <c r="F524" s="111"/>
    </row>
    <row r="525" spans="3:6" s="4" customFormat="1">
      <c r="C525" s="589"/>
      <c r="D525" s="589"/>
      <c r="E525" s="111"/>
      <c r="F525" s="111"/>
    </row>
    <row r="526" spans="3:6" s="4" customFormat="1">
      <c r="C526" s="589"/>
      <c r="D526" s="589"/>
      <c r="E526" s="111"/>
      <c r="F526" s="111"/>
    </row>
    <row r="527" spans="3:6" s="4" customFormat="1">
      <c r="C527" s="589"/>
      <c r="D527" s="589"/>
      <c r="E527" s="111"/>
      <c r="F527" s="111"/>
    </row>
    <row r="528" spans="3:6" s="4" customFormat="1">
      <c r="C528" s="589"/>
      <c r="D528" s="589"/>
      <c r="E528" s="111"/>
      <c r="F528" s="111"/>
    </row>
    <row r="529" spans="3:6" s="4" customFormat="1">
      <c r="C529" s="589"/>
      <c r="D529" s="589"/>
      <c r="E529" s="111"/>
      <c r="F529" s="111"/>
    </row>
    <row r="530" spans="3:6" s="4" customFormat="1">
      <c r="C530" s="589"/>
      <c r="D530" s="589"/>
      <c r="E530" s="111"/>
      <c r="F530" s="111"/>
    </row>
    <row r="531" spans="3:6" s="4" customFormat="1">
      <c r="C531" s="589"/>
      <c r="D531" s="589"/>
      <c r="E531" s="111"/>
      <c r="F531" s="111"/>
    </row>
    <row r="532" spans="3:6" s="4" customFormat="1">
      <c r="C532" s="589"/>
      <c r="D532" s="589"/>
      <c r="E532" s="111"/>
      <c r="F532" s="111"/>
    </row>
    <row r="533" spans="3:6" s="4" customFormat="1">
      <c r="C533" s="589"/>
      <c r="D533" s="589"/>
      <c r="E533" s="111"/>
      <c r="F533" s="111"/>
    </row>
    <row r="534" spans="3:6" s="4" customFormat="1">
      <c r="C534" s="589"/>
      <c r="D534" s="589"/>
      <c r="E534" s="111"/>
      <c r="F534" s="111"/>
    </row>
    <row r="535" spans="3:6" s="4" customFormat="1">
      <c r="C535" s="589"/>
      <c r="D535" s="589"/>
      <c r="E535" s="111"/>
      <c r="F535" s="111"/>
    </row>
    <row r="536" spans="3:6" s="4" customFormat="1">
      <c r="C536" s="589"/>
      <c r="D536" s="589"/>
      <c r="E536" s="111"/>
      <c r="F536" s="111"/>
    </row>
    <row r="537" spans="3:6" s="4" customFormat="1">
      <c r="C537" s="589"/>
      <c r="D537" s="589"/>
      <c r="E537" s="111"/>
      <c r="F537" s="111"/>
    </row>
    <row r="538" spans="3:6" s="4" customFormat="1">
      <c r="C538" s="589"/>
      <c r="D538" s="589"/>
      <c r="E538" s="111"/>
      <c r="F538" s="111"/>
    </row>
    <row r="539" spans="3:6" s="4" customFormat="1">
      <c r="C539" s="589"/>
      <c r="D539" s="589"/>
      <c r="E539" s="111"/>
      <c r="F539" s="111"/>
    </row>
    <row r="540" spans="3:6" s="4" customFormat="1">
      <c r="C540" s="589"/>
      <c r="D540" s="589"/>
      <c r="E540" s="111"/>
      <c r="F540" s="111"/>
    </row>
    <row r="541" spans="3:6" s="4" customFormat="1">
      <c r="C541" s="589"/>
      <c r="D541" s="589"/>
      <c r="E541" s="111"/>
      <c r="F541" s="111"/>
    </row>
    <row r="542" spans="3:6" s="4" customFormat="1">
      <c r="C542" s="589"/>
      <c r="D542" s="589"/>
      <c r="E542" s="111"/>
      <c r="F542" s="111"/>
    </row>
    <row r="543" spans="3:6" s="4" customFormat="1">
      <c r="C543" s="589"/>
      <c r="D543" s="589"/>
      <c r="E543" s="111"/>
      <c r="F543" s="111"/>
    </row>
    <row r="544" spans="3:6" s="4" customFormat="1">
      <c r="C544" s="589"/>
      <c r="D544" s="589"/>
      <c r="E544" s="111"/>
      <c r="F544" s="111"/>
    </row>
    <row r="545" spans="3:6" s="4" customFormat="1">
      <c r="C545" s="589"/>
      <c r="D545" s="589"/>
      <c r="E545" s="111"/>
      <c r="F545" s="111"/>
    </row>
    <row r="546" spans="3:6" s="4" customFormat="1">
      <c r="C546" s="589"/>
      <c r="D546" s="589"/>
      <c r="E546" s="111"/>
      <c r="F546" s="111"/>
    </row>
    <row r="547" spans="3:6" s="4" customFormat="1">
      <c r="C547" s="589"/>
      <c r="D547" s="589"/>
      <c r="E547" s="111"/>
      <c r="F547" s="111"/>
    </row>
    <row r="548" spans="3:6" s="4" customFormat="1">
      <c r="C548" s="589"/>
      <c r="D548" s="589"/>
      <c r="E548" s="111"/>
      <c r="F548" s="111"/>
    </row>
    <row r="549" spans="3:6" s="4" customFormat="1">
      <c r="C549" s="589"/>
      <c r="D549" s="589"/>
      <c r="E549" s="111"/>
      <c r="F549" s="111"/>
    </row>
    <row r="550" spans="3:6" s="4" customFormat="1">
      <c r="C550" s="589"/>
      <c r="D550" s="589"/>
      <c r="E550" s="111"/>
      <c r="F550" s="111"/>
    </row>
    <row r="551" spans="3:6" s="4" customFormat="1">
      <c r="C551" s="589"/>
      <c r="D551" s="589"/>
      <c r="E551" s="111"/>
      <c r="F551" s="111"/>
    </row>
    <row r="552" spans="3:6" s="4" customFormat="1">
      <c r="C552" s="589"/>
      <c r="D552" s="589"/>
      <c r="E552" s="111"/>
      <c r="F552" s="111"/>
    </row>
    <row r="553" spans="3:6" s="4" customFormat="1">
      <c r="C553" s="589"/>
      <c r="D553" s="589"/>
      <c r="E553" s="111"/>
      <c r="F553" s="111"/>
    </row>
    <row r="554" spans="3:6" s="4" customFormat="1">
      <c r="C554" s="589"/>
      <c r="D554" s="589"/>
      <c r="E554" s="111"/>
      <c r="F554" s="111"/>
    </row>
    <row r="555" spans="3:6" s="4" customFormat="1">
      <c r="C555" s="589"/>
      <c r="D555" s="589"/>
      <c r="E555" s="111"/>
      <c r="F555" s="111"/>
    </row>
    <row r="556" spans="3:6" s="4" customFormat="1">
      <c r="C556" s="589"/>
      <c r="D556" s="589"/>
      <c r="E556" s="111"/>
      <c r="F556" s="111"/>
    </row>
    <row r="557" spans="3:6" s="4" customFormat="1">
      <c r="C557" s="589"/>
      <c r="D557" s="589"/>
      <c r="E557" s="111"/>
      <c r="F557" s="111"/>
    </row>
    <row r="558" spans="3:6" s="4" customFormat="1">
      <c r="C558" s="589"/>
      <c r="D558" s="589"/>
      <c r="E558" s="111"/>
      <c r="F558" s="111"/>
    </row>
    <row r="559" spans="3:6" s="4" customFormat="1">
      <c r="C559" s="589"/>
      <c r="D559" s="589"/>
      <c r="E559" s="111"/>
      <c r="F559" s="111"/>
    </row>
    <row r="560" spans="3:6" s="4" customFormat="1">
      <c r="C560" s="589"/>
      <c r="D560" s="589"/>
      <c r="E560" s="111"/>
      <c r="F560" s="111"/>
    </row>
    <row r="561" spans="3:6" s="4" customFormat="1">
      <c r="C561" s="589"/>
      <c r="D561" s="589"/>
      <c r="E561" s="111"/>
      <c r="F561" s="111"/>
    </row>
    <row r="562" spans="3:6" s="4" customFormat="1">
      <c r="C562" s="589"/>
      <c r="D562" s="589"/>
      <c r="E562" s="111"/>
      <c r="F562" s="111"/>
    </row>
    <row r="563" spans="3:6" s="4" customFormat="1">
      <c r="C563" s="589"/>
      <c r="D563" s="589"/>
      <c r="E563" s="111"/>
      <c r="F563" s="111"/>
    </row>
    <row r="564" spans="3:6" s="4" customFormat="1">
      <c r="C564" s="589"/>
      <c r="D564" s="589"/>
      <c r="E564" s="111"/>
      <c r="F564" s="111"/>
    </row>
    <row r="565" spans="3:6" s="4" customFormat="1">
      <c r="C565" s="589"/>
      <c r="D565" s="589"/>
      <c r="E565" s="111"/>
      <c r="F565" s="111"/>
    </row>
    <row r="566" spans="3:6" s="4" customFormat="1">
      <c r="C566" s="589"/>
      <c r="D566" s="589"/>
      <c r="E566" s="111"/>
      <c r="F566" s="111"/>
    </row>
    <row r="567" spans="3:6" s="4" customFormat="1">
      <c r="C567" s="589"/>
      <c r="D567" s="589"/>
      <c r="E567" s="111"/>
      <c r="F567" s="111"/>
    </row>
    <row r="568" spans="3:6" s="4" customFormat="1">
      <c r="C568" s="589"/>
      <c r="D568" s="589"/>
      <c r="E568" s="111"/>
      <c r="F568" s="111"/>
    </row>
    <row r="569" spans="3:6" s="4" customFormat="1">
      <c r="C569" s="589"/>
      <c r="D569" s="589"/>
      <c r="E569" s="111"/>
      <c r="F569" s="111"/>
    </row>
    <row r="570" spans="3:6" s="4" customFormat="1">
      <c r="C570" s="589"/>
      <c r="D570" s="589"/>
      <c r="E570" s="111"/>
      <c r="F570" s="111"/>
    </row>
    <row r="571" spans="3:6" s="4" customFormat="1">
      <c r="C571" s="589"/>
      <c r="D571" s="589"/>
      <c r="E571" s="111"/>
      <c r="F571" s="111"/>
    </row>
    <row r="572" spans="3:6" s="4" customFormat="1">
      <c r="C572" s="589"/>
      <c r="D572" s="589"/>
      <c r="E572" s="111"/>
      <c r="F572" s="111"/>
    </row>
    <row r="573" spans="3:6" s="4" customFormat="1">
      <c r="C573" s="589"/>
      <c r="D573" s="589"/>
      <c r="E573" s="111"/>
      <c r="F573" s="111"/>
    </row>
    <row r="574" spans="3:6" s="4" customFormat="1">
      <c r="C574" s="589"/>
      <c r="D574" s="589"/>
      <c r="E574" s="111"/>
      <c r="F574" s="111"/>
    </row>
    <row r="575" spans="3:6" s="4" customFormat="1">
      <c r="C575" s="589"/>
      <c r="D575" s="589"/>
      <c r="E575" s="111"/>
      <c r="F575" s="111"/>
    </row>
    <row r="576" spans="3:6" s="4" customFormat="1">
      <c r="C576" s="589"/>
      <c r="D576" s="589"/>
      <c r="E576" s="111"/>
      <c r="F576" s="111"/>
    </row>
    <row r="577" spans="3:6" s="4" customFormat="1">
      <c r="C577" s="589"/>
      <c r="D577" s="589"/>
      <c r="E577" s="111"/>
      <c r="F577" s="111"/>
    </row>
    <row r="578" spans="3:6" s="4" customFormat="1">
      <c r="C578" s="589"/>
      <c r="D578" s="589"/>
      <c r="E578" s="111"/>
      <c r="F578" s="111"/>
    </row>
    <row r="579" spans="3:6" s="4" customFormat="1">
      <c r="C579" s="589"/>
      <c r="D579" s="589"/>
      <c r="E579" s="111"/>
      <c r="F579" s="111"/>
    </row>
    <row r="580" spans="3:6" s="4" customFormat="1">
      <c r="C580" s="589"/>
      <c r="D580" s="589"/>
      <c r="E580" s="111"/>
      <c r="F580" s="111"/>
    </row>
    <row r="581" spans="3:6" s="4" customFormat="1">
      <c r="C581" s="589"/>
      <c r="D581" s="589"/>
      <c r="E581" s="111"/>
      <c r="F581" s="111"/>
    </row>
    <row r="582" spans="3:6" s="4" customFormat="1">
      <c r="C582" s="589"/>
      <c r="D582" s="589"/>
      <c r="E582" s="111"/>
      <c r="F582" s="111"/>
    </row>
    <row r="583" spans="3:6" s="4" customFormat="1">
      <c r="C583" s="589"/>
      <c r="D583" s="589"/>
      <c r="E583" s="111"/>
      <c r="F583" s="111"/>
    </row>
    <row r="584" spans="3:6" s="4" customFormat="1">
      <c r="C584" s="589"/>
      <c r="D584" s="589"/>
      <c r="E584" s="111"/>
      <c r="F584" s="111"/>
    </row>
    <row r="585" spans="3:6" s="4" customFormat="1">
      <c r="C585" s="589"/>
      <c r="D585" s="589"/>
      <c r="E585" s="111"/>
      <c r="F585" s="111"/>
    </row>
    <row r="586" spans="3:6" s="4" customFormat="1">
      <c r="C586" s="589"/>
      <c r="D586" s="589"/>
      <c r="E586" s="111"/>
      <c r="F586" s="111"/>
    </row>
    <row r="587" spans="3:6" s="4" customFormat="1">
      <c r="C587" s="589"/>
      <c r="D587" s="589"/>
      <c r="E587" s="111"/>
      <c r="F587" s="111"/>
    </row>
    <row r="588" spans="3:6" s="4" customFormat="1">
      <c r="C588" s="589"/>
      <c r="D588" s="589"/>
      <c r="E588" s="111"/>
      <c r="F588" s="111"/>
    </row>
    <row r="589" spans="3:6" s="4" customFormat="1">
      <c r="C589" s="589"/>
      <c r="D589" s="589"/>
      <c r="E589" s="111"/>
      <c r="F589" s="111"/>
    </row>
    <row r="590" spans="3:6" s="4" customFormat="1">
      <c r="C590" s="589"/>
      <c r="D590" s="589"/>
      <c r="E590" s="111"/>
      <c r="F590" s="111"/>
    </row>
    <row r="591" spans="3:6" s="4" customFormat="1">
      <c r="C591" s="589"/>
      <c r="D591" s="589"/>
      <c r="E591" s="111"/>
      <c r="F591" s="111"/>
    </row>
    <row r="592" spans="3:6" s="4" customFormat="1">
      <c r="C592" s="589"/>
      <c r="D592" s="589"/>
      <c r="E592" s="111"/>
      <c r="F592" s="111"/>
    </row>
    <row r="593" spans="3:6" s="4" customFormat="1">
      <c r="C593" s="589"/>
      <c r="D593" s="589"/>
      <c r="E593" s="111"/>
      <c r="F593" s="111"/>
    </row>
    <row r="594" spans="3:6" s="4" customFormat="1">
      <c r="C594" s="589"/>
      <c r="D594" s="589"/>
      <c r="E594" s="111"/>
      <c r="F594" s="111"/>
    </row>
    <row r="595" spans="3:6" s="4" customFormat="1">
      <c r="C595" s="589"/>
      <c r="D595" s="589"/>
      <c r="E595" s="111"/>
      <c r="F595" s="111"/>
    </row>
    <row r="596" spans="3:6" s="4" customFormat="1">
      <c r="C596" s="589"/>
      <c r="D596" s="589"/>
      <c r="E596" s="111"/>
      <c r="F596" s="111"/>
    </row>
    <row r="597" spans="3:6" s="4" customFormat="1">
      <c r="C597" s="589"/>
      <c r="D597" s="589"/>
      <c r="E597" s="111"/>
      <c r="F597" s="111"/>
    </row>
    <row r="598" spans="3:6" s="4" customFormat="1">
      <c r="C598" s="589"/>
      <c r="D598" s="589"/>
      <c r="E598" s="111"/>
      <c r="F598" s="111"/>
    </row>
    <row r="599" spans="3:6" s="4" customFormat="1">
      <c r="C599" s="589"/>
      <c r="D599" s="589"/>
      <c r="E599" s="111"/>
      <c r="F599" s="111"/>
    </row>
    <row r="600" spans="3:6" s="4" customFormat="1">
      <c r="C600" s="589"/>
      <c r="D600" s="589"/>
      <c r="E600" s="111"/>
      <c r="F600" s="111"/>
    </row>
    <row r="601" spans="3:6" s="4" customFormat="1">
      <c r="C601" s="589"/>
      <c r="D601" s="589"/>
      <c r="E601" s="111"/>
      <c r="F601" s="111"/>
    </row>
    <row r="602" spans="3:6" s="4" customFormat="1">
      <c r="C602" s="589"/>
      <c r="D602" s="589"/>
      <c r="E602" s="111"/>
      <c r="F602" s="111"/>
    </row>
    <row r="603" spans="3:6" s="4" customFormat="1">
      <c r="C603" s="589"/>
      <c r="D603" s="589"/>
      <c r="E603" s="111"/>
      <c r="F603" s="111"/>
    </row>
    <row r="604" spans="3:6" s="4" customFormat="1">
      <c r="C604" s="589"/>
      <c r="D604" s="589"/>
      <c r="E604" s="111"/>
      <c r="F604" s="111"/>
    </row>
    <row r="605" spans="3:6" s="4" customFormat="1">
      <c r="C605" s="589"/>
      <c r="D605" s="589"/>
      <c r="E605" s="111"/>
      <c r="F605" s="111"/>
    </row>
    <row r="606" spans="3:6" s="4" customFormat="1">
      <c r="C606" s="589"/>
      <c r="D606" s="589"/>
      <c r="E606" s="111"/>
      <c r="F606" s="111"/>
    </row>
    <row r="607" spans="3:6" s="4" customFormat="1">
      <c r="C607" s="589"/>
      <c r="D607" s="589"/>
      <c r="E607" s="111"/>
      <c r="F607" s="111"/>
    </row>
    <row r="608" spans="3:6" s="4" customFormat="1">
      <c r="C608" s="589"/>
      <c r="D608" s="589"/>
      <c r="E608" s="111"/>
      <c r="F608" s="111"/>
    </row>
    <row r="609" spans="3:6" s="4" customFormat="1">
      <c r="C609" s="589"/>
      <c r="D609" s="589"/>
      <c r="E609" s="111"/>
      <c r="F609" s="111"/>
    </row>
    <row r="610" spans="3:6" s="4" customFormat="1">
      <c r="C610" s="589"/>
      <c r="D610" s="589"/>
      <c r="E610" s="111"/>
      <c r="F610" s="111"/>
    </row>
    <row r="611" spans="3:6" s="4" customFormat="1">
      <c r="C611" s="589"/>
      <c r="D611" s="589"/>
      <c r="E611" s="111"/>
      <c r="F611" s="111"/>
    </row>
    <row r="612" spans="3:6" s="4" customFormat="1">
      <c r="C612" s="589"/>
      <c r="D612" s="589"/>
      <c r="E612" s="111"/>
      <c r="F612" s="111"/>
    </row>
    <row r="613" spans="3:6" s="4" customFormat="1">
      <c r="C613" s="589"/>
      <c r="D613" s="589"/>
      <c r="E613" s="111"/>
      <c r="F613" s="111"/>
    </row>
    <row r="614" spans="3:6" s="4" customFormat="1">
      <c r="C614" s="589"/>
      <c r="D614" s="589"/>
      <c r="E614" s="111"/>
      <c r="F614" s="111"/>
    </row>
    <row r="615" spans="3:6" s="4" customFormat="1">
      <c r="C615" s="589"/>
      <c r="D615" s="589"/>
      <c r="E615" s="111"/>
      <c r="F615" s="111"/>
    </row>
    <row r="616" spans="3:6" s="4" customFormat="1">
      <c r="C616" s="589"/>
      <c r="D616" s="589"/>
      <c r="E616" s="111"/>
      <c r="F616" s="111"/>
    </row>
    <row r="617" spans="3:6" s="4" customFormat="1">
      <c r="C617" s="589"/>
      <c r="D617" s="589"/>
      <c r="E617" s="111"/>
      <c r="F617" s="111"/>
    </row>
    <row r="618" spans="3:6" s="4" customFormat="1">
      <c r="C618" s="589"/>
      <c r="D618" s="589"/>
      <c r="E618" s="111"/>
      <c r="F618" s="111"/>
    </row>
    <row r="619" spans="3:6" s="4" customFormat="1">
      <c r="C619" s="589"/>
      <c r="D619" s="589"/>
      <c r="E619" s="111"/>
      <c r="F619" s="111"/>
    </row>
    <row r="620" spans="3:6" s="4" customFormat="1">
      <c r="C620" s="589"/>
      <c r="D620" s="589"/>
      <c r="E620" s="111"/>
      <c r="F620" s="111"/>
    </row>
    <row r="621" spans="3:6" s="4" customFormat="1">
      <c r="C621" s="589"/>
      <c r="D621" s="589"/>
      <c r="E621" s="111"/>
      <c r="F621" s="111"/>
    </row>
    <row r="622" spans="3:6" s="4" customFormat="1">
      <c r="C622" s="589"/>
      <c r="D622" s="589"/>
      <c r="E622" s="111"/>
      <c r="F622" s="111"/>
    </row>
    <row r="623" spans="3:6" s="4" customFormat="1">
      <c r="C623" s="589"/>
      <c r="D623" s="589"/>
      <c r="E623" s="111"/>
      <c r="F623" s="111"/>
    </row>
    <row r="624" spans="3:6" s="4" customFormat="1">
      <c r="C624" s="589"/>
      <c r="D624" s="589"/>
      <c r="E624" s="111"/>
      <c r="F624" s="111"/>
    </row>
    <row r="625" spans="3:6" s="4" customFormat="1">
      <c r="C625" s="589"/>
      <c r="D625" s="589"/>
      <c r="E625" s="111"/>
      <c r="F625" s="111"/>
    </row>
    <row r="626" spans="3:6" s="4" customFormat="1">
      <c r="C626" s="589"/>
      <c r="D626" s="589"/>
      <c r="E626" s="111"/>
      <c r="F626" s="111"/>
    </row>
    <row r="627" spans="3:6" s="4" customFormat="1">
      <c r="C627" s="589"/>
      <c r="D627" s="589"/>
      <c r="E627" s="111"/>
      <c r="F627" s="111"/>
    </row>
    <row r="628" spans="3:6" s="4" customFormat="1">
      <c r="C628" s="589"/>
      <c r="D628" s="589"/>
      <c r="E628" s="111"/>
      <c r="F628" s="111"/>
    </row>
    <row r="629" spans="3:6" s="4" customFormat="1">
      <c r="C629" s="589"/>
      <c r="D629" s="589"/>
      <c r="E629" s="111"/>
      <c r="F629" s="111"/>
    </row>
    <row r="630" spans="3:6" s="4" customFormat="1">
      <c r="C630" s="589"/>
      <c r="D630" s="589"/>
      <c r="E630" s="111"/>
      <c r="F630" s="111"/>
    </row>
    <row r="631" spans="3:6" s="4" customFormat="1">
      <c r="C631" s="589"/>
      <c r="D631" s="589"/>
      <c r="E631" s="111"/>
      <c r="F631" s="111"/>
    </row>
    <row r="632" spans="3:6" s="4" customFormat="1">
      <c r="C632" s="589"/>
      <c r="D632" s="589"/>
      <c r="E632" s="111"/>
      <c r="F632" s="111"/>
    </row>
    <row r="633" spans="3:6" s="4" customFormat="1">
      <c r="C633" s="589"/>
      <c r="D633" s="589"/>
      <c r="E633" s="111"/>
      <c r="F633" s="111"/>
    </row>
    <row r="634" spans="3:6" s="4" customFormat="1">
      <c r="C634" s="589"/>
      <c r="D634" s="589"/>
      <c r="E634" s="111"/>
      <c r="F634" s="111"/>
    </row>
    <row r="635" spans="3:6" s="4" customFormat="1">
      <c r="C635" s="589"/>
      <c r="D635" s="589"/>
      <c r="E635" s="111"/>
      <c r="F635" s="111"/>
    </row>
    <row r="636" spans="3:6" s="4" customFormat="1">
      <c r="C636" s="589"/>
      <c r="D636" s="589"/>
      <c r="E636" s="111"/>
      <c r="F636" s="111"/>
    </row>
    <row r="637" spans="3:6" s="4" customFormat="1">
      <c r="C637" s="589"/>
      <c r="D637" s="589"/>
      <c r="E637" s="111"/>
      <c r="F637" s="111"/>
    </row>
    <row r="638" spans="3:6" s="4" customFormat="1">
      <c r="C638" s="589"/>
      <c r="D638" s="589"/>
      <c r="E638" s="111"/>
      <c r="F638" s="111"/>
    </row>
    <row r="639" spans="3:6" s="4" customFormat="1">
      <c r="C639" s="589"/>
      <c r="D639" s="589"/>
      <c r="E639" s="111"/>
      <c r="F639" s="111"/>
    </row>
    <row r="640" spans="3:6" s="4" customFormat="1">
      <c r="C640" s="589"/>
      <c r="D640" s="589"/>
      <c r="E640" s="111"/>
      <c r="F640" s="111"/>
    </row>
    <row r="641" spans="3:6" s="4" customFormat="1">
      <c r="C641" s="589"/>
      <c r="D641" s="589"/>
      <c r="E641" s="111"/>
      <c r="F641" s="111"/>
    </row>
    <row r="642" spans="3:6" s="4" customFormat="1">
      <c r="C642" s="589"/>
      <c r="D642" s="589"/>
      <c r="E642" s="111"/>
      <c r="F642" s="111"/>
    </row>
    <row r="643" spans="3:6" s="4" customFormat="1">
      <c r="C643" s="589"/>
      <c r="D643" s="589"/>
      <c r="E643" s="111"/>
      <c r="F643" s="111"/>
    </row>
    <row r="644" spans="3:6" s="4" customFormat="1">
      <c r="C644" s="589"/>
      <c r="D644" s="589"/>
      <c r="E644" s="111"/>
      <c r="F644" s="111"/>
    </row>
    <row r="645" spans="3:6" s="4" customFormat="1">
      <c r="C645" s="589"/>
      <c r="D645" s="589"/>
      <c r="E645" s="111"/>
      <c r="F645" s="111"/>
    </row>
    <row r="646" spans="3:6" s="4" customFormat="1">
      <c r="C646" s="589"/>
      <c r="D646" s="589"/>
      <c r="E646" s="111"/>
      <c r="F646" s="111"/>
    </row>
    <row r="647" spans="3:6" s="4" customFormat="1">
      <c r="C647" s="589"/>
      <c r="D647" s="589"/>
      <c r="E647" s="111"/>
      <c r="F647" s="111"/>
    </row>
    <row r="648" spans="3:6" s="4" customFormat="1">
      <c r="C648" s="589"/>
      <c r="D648" s="589"/>
      <c r="E648" s="111"/>
      <c r="F648" s="111"/>
    </row>
    <row r="649" spans="3:6" s="4" customFormat="1">
      <c r="C649" s="589"/>
      <c r="D649" s="589"/>
      <c r="E649" s="111"/>
      <c r="F649" s="111"/>
    </row>
    <row r="650" spans="3:6" s="4" customFormat="1">
      <c r="C650" s="589"/>
      <c r="D650" s="589"/>
      <c r="E650" s="111"/>
      <c r="F650" s="111"/>
    </row>
    <row r="651" spans="3:6" s="4" customFormat="1">
      <c r="C651" s="589"/>
      <c r="D651" s="589"/>
      <c r="E651" s="111"/>
      <c r="F651" s="111"/>
    </row>
    <row r="652" spans="3:6" s="4" customFormat="1">
      <c r="C652" s="589"/>
      <c r="D652" s="589"/>
      <c r="E652" s="111"/>
      <c r="F652" s="111"/>
    </row>
    <row r="653" spans="3:6" s="4" customFormat="1">
      <c r="C653" s="589"/>
      <c r="D653" s="589"/>
      <c r="E653" s="111"/>
      <c r="F653" s="111"/>
    </row>
    <row r="654" spans="3:6" s="4" customFormat="1">
      <c r="C654" s="589"/>
      <c r="D654" s="589"/>
      <c r="E654" s="111"/>
      <c r="F654" s="111"/>
    </row>
    <row r="655" spans="3:6" s="4" customFormat="1">
      <c r="C655" s="589"/>
      <c r="D655" s="589"/>
      <c r="E655" s="111"/>
      <c r="F655" s="111"/>
    </row>
    <row r="656" spans="3:6" s="4" customFormat="1">
      <c r="C656" s="589"/>
      <c r="D656" s="589"/>
      <c r="E656" s="111"/>
      <c r="F656" s="111"/>
    </row>
    <row r="657" spans="3:6" s="4" customFormat="1">
      <c r="C657" s="589"/>
      <c r="D657" s="589"/>
      <c r="E657" s="111"/>
      <c r="F657" s="111"/>
    </row>
    <row r="658" spans="3:6" s="4" customFormat="1">
      <c r="C658" s="589"/>
      <c r="D658" s="589"/>
      <c r="E658" s="111"/>
      <c r="F658" s="111"/>
    </row>
    <row r="659" spans="3:6" s="4" customFormat="1">
      <c r="C659" s="589"/>
      <c r="D659" s="589"/>
      <c r="E659" s="111"/>
      <c r="F659" s="111"/>
    </row>
    <row r="660" spans="3:6" s="4" customFormat="1">
      <c r="C660" s="589"/>
      <c r="D660" s="589"/>
      <c r="E660" s="111"/>
      <c r="F660" s="111"/>
    </row>
    <row r="661" spans="3:6" s="4" customFormat="1">
      <c r="C661" s="589"/>
      <c r="D661" s="589"/>
      <c r="E661" s="111"/>
      <c r="F661" s="111"/>
    </row>
    <row r="662" spans="3:6" s="4" customFormat="1">
      <c r="C662" s="589"/>
      <c r="D662" s="589"/>
      <c r="E662" s="111"/>
      <c r="F662" s="111"/>
    </row>
    <row r="663" spans="3:6" s="4" customFormat="1">
      <c r="C663" s="589"/>
      <c r="D663" s="589"/>
      <c r="E663" s="111"/>
      <c r="F663" s="111"/>
    </row>
    <row r="664" spans="3:6" s="4" customFormat="1">
      <c r="C664" s="589"/>
      <c r="D664" s="589"/>
      <c r="E664" s="111"/>
      <c r="F664" s="111"/>
    </row>
    <row r="665" spans="3:6" s="4" customFormat="1">
      <c r="C665" s="589"/>
      <c r="D665" s="589"/>
      <c r="E665" s="111"/>
      <c r="F665" s="111"/>
    </row>
    <row r="666" spans="3:6" s="4" customFormat="1">
      <c r="C666" s="589"/>
      <c r="D666" s="589"/>
      <c r="E666" s="111"/>
      <c r="F666" s="111"/>
    </row>
    <row r="667" spans="3:6" s="4" customFormat="1">
      <c r="C667" s="589"/>
      <c r="D667" s="589"/>
      <c r="E667" s="111"/>
      <c r="F667" s="111"/>
    </row>
    <row r="668" spans="3:6" s="4" customFormat="1">
      <c r="C668" s="589"/>
      <c r="D668" s="589"/>
      <c r="E668" s="111"/>
      <c r="F668" s="111"/>
    </row>
    <row r="669" spans="3:6" s="4" customFormat="1">
      <c r="C669" s="589"/>
      <c r="D669" s="589"/>
      <c r="E669" s="111"/>
      <c r="F669" s="111"/>
    </row>
    <row r="670" spans="3:6" s="4" customFormat="1">
      <c r="C670" s="589"/>
      <c r="D670" s="589"/>
      <c r="E670" s="111"/>
      <c r="F670" s="111"/>
    </row>
    <row r="671" spans="3:6" s="4" customFormat="1">
      <c r="C671" s="589"/>
      <c r="D671" s="589"/>
      <c r="E671" s="111"/>
      <c r="F671" s="111"/>
    </row>
    <row r="672" spans="3:6" s="4" customFormat="1">
      <c r="C672" s="589"/>
      <c r="D672" s="589"/>
      <c r="E672" s="111"/>
      <c r="F672" s="111"/>
    </row>
    <row r="673" spans="3:6" s="4" customFormat="1">
      <c r="C673" s="589"/>
      <c r="D673" s="589"/>
      <c r="E673" s="111"/>
      <c r="F673" s="111"/>
    </row>
    <row r="674" spans="3:6" s="4" customFormat="1">
      <c r="C674" s="589"/>
      <c r="D674" s="589"/>
      <c r="E674" s="111"/>
      <c r="F674" s="111"/>
    </row>
    <row r="675" spans="3:6" s="4" customFormat="1">
      <c r="C675" s="589"/>
      <c r="D675" s="589"/>
      <c r="E675" s="111"/>
      <c r="F675" s="111"/>
    </row>
    <row r="676" spans="3:6" s="4" customFormat="1">
      <c r="C676" s="589"/>
      <c r="D676" s="589"/>
      <c r="E676" s="111"/>
      <c r="F676" s="111"/>
    </row>
    <row r="677" spans="3:6" s="4" customFormat="1">
      <c r="C677" s="589"/>
      <c r="D677" s="589"/>
      <c r="E677" s="111"/>
      <c r="F677" s="111"/>
    </row>
    <row r="678" spans="3:6" s="4" customFormat="1">
      <c r="C678" s="589"/>
      <c r="D678" s="589"/>
      <c r="E678" s="111"/>
      <c r="F678" s="111"/>
    </row>
    <row r="679" spans="3:6" s="4" customFormat="1">
      <c r="C679" s="589"/>
      <c r="D679" s="589"/>
      <c r="E679" s="111"/>
      <c r="F679" s="111"/>
    </row>
    <row r="680" spans="3:6" s="4" customFormat="1">
      <c r="C680" s="589"/>
      <c r="D680" s="589"/>
      <c r="E680" s="111"/>
      <c r="F680" s="111"/>
    </row>
    <row r="681" spans="3:6" s="4" customFormat="1">
      <c r="C681" s="589"/>
      <c r="D681" s="589"/>
      <c r="E681" s="111"/>
      <c r="F681" s="111"/>
    </row>
    <row r="682" spans="3:6" s="4" customFormat="1">
      <c r="C682" s="589"/>
      <c r="D682" s="589"/>
      <c r="E682" s="111"/>
      <c r="F682" s="111"/>
    </row>
    <row r="683" spans="3:6" s="4" customFormat="1">
      <c r="C683" s="589"/>
      <c r="D683" s="589"/>
      <c r="E683" s="111"/>
      <c r="F683" s="111"/>
    </row>
    <row r="684" spans="3:6" s="4" customFormat="1">
      <c r="C684" s="589"/>
      <c r="D684" s="589"/>
      <c r="E684" s="111"/>
      <c r="F684" s="111"/>
    </row>
    <row r="685" spans="3:6" s="4" customFormat="1">
      <c r="C685" s="589"/>
      <c r="D685" s="589"/>
      <c r="E685" s="111"/>
      <c r="F685" s="111"/>
    </row>
    <row r="686" spans="3:6" s="4" customFormat="1">
      <c r="C686" s="589"/>
      <c r="D686" s="589"/>
      <c r="E686" s="111"/>
      <c r="F686" s="111"/>
    </row>
    <row r="687" spans="3:6" s="4" customFormat="1">
      <c r="C687" s="589"/>
      <c r="D687" s="589"/>
      <c r="E687" s="111"/>
      <c r="F687" s="111"/>
    </row>
    <row r="688" spans="3:6" s="4" customFormat="1">
      <c r="C688" s="589"/>
      <c r="D688" s="589"/>
      <c r="E688" s="111"/>
      <c r="F688" s="111"/>
    </row>
    <row r="689" spans="3:6" s="4" customFormat="1">
      <c r="C689" s="589"/>
      <c r="D689" s="589"/>
      <c r="E689" s="111"/>
      <c r="F689" s="111"/>
    </row>
    <row r="690" spans="3:6" s="4" customFormat="1">
      <c r="C690" s="589"/>
      <c r="D690" s="589"/>
      <c r="E690" s="111"/>
      <c r="F690" s="111"/>
    </row>
    <row r="691" spans="3:6" s="4" customFormat="1">
      <c r="C691" s="589"/>
      <c r="D691" s="589"/>
      <c r="E691" s="111"/>
      <c r="F691" s="111"/>
    </row>
    <row r="692" spans="3:6" s="4" customFormat="1">
      <c r="C692" s="589"/>
      <c r="D692" s="589"/>
      <c r="E692" s="111"/>
      <c r="F692" s="111"/>
    </row>
    <row r="693" spans="3:6" s="4" customFormat="1">
      <c r="C693" s="589"/>
      <c r="D693" s="589"/>
      <c r="E693" s="111"/>
      <c r="F693" s="111"/>
    </row>
    <row r="694" spans="3:6" s="4" customFormat="1">
      <c r="C694" s="589"/>
      <c r="D694" s="589"/>
      <c r="E694" s="111"/>
      <c r="F694" s="111"/>
    </row>
    <row r="695" spans="3:6" s="4" customFormat="1">
      <c r="C695" s="589"/>
      <c r="D695" s="589"/>
      <c r="E695" s="111"/>
      <c r="F695" s="111"/>
    </row>
    <row r="696" spans="3:6" s="4" customFormat="1">
      <c r="C696" s="589"/>
      <c r="D696" s="589"/>
      <c r="E696" s="111"/>
      <c r="F696" s="111"/>
    </row>
    <row r="697" spans="3:6" s="4" customFormat="1">
      <c r="C697" s="589"/>
      <c r="D697" s="589"/>
      <c r="E697" s="111"/>
      <c r="F697" s="111"/>
    </row>
    <row r="698" spans="3:6" s="4" customFormat="1">
      <c r="C698" s="589"/>
      <c r="D698" s="589"/>
      <c r="E698" s="111"/>
      <c r="F698" s="111"/>
    </row>
    <row r="699" spans="3:6" s="4" customFormat="1">
      <c r="C699" s="589"/>
      <c r="D699" s="589"/>
      <c r="E699" s="111"/>
      <c r="F699" s="111"/>
    </row>
    <row r="700" spans="3:6" s="4" customFormat="1">
      <c r="C700" s="589"/>
      <c r="D700" s="589"/>
      <c r="E700" s="111"/>
      <c r="F700" s="111"/>
    </row>
    <row r="701" spans="3:6" s="4" customFormat="1">
      <c r="C701" s="589"/>
      <c r="D701" s="589"/>
      <c r="E701" s="111"/>
      <c r="F701" s="111"/>
    </row>
    <row r="702" spans="3:6" s="4" customFormat="1">
      <c r="C702" s="589"/>
      <c r="D702" s="589"/>
      <c r="E702" s="111"/>
      <c r="F702" s="111"/>
    </row>
    <row r="703" spans="3:6" s="4" customFormat="1">
      <c r="C703" s="589"/>
      <c r="D703" s="589"/>
      <c r="E703" s="111"/>
      <c r="F703" s="111"/>
    </row>
    <row r="704" spans="3:6" s="4" customFormat="1">
      <c r="C704" s="589"/>
      <c r="D704" s="589"/>
      <c r="E704" s="111"/>
      <c r="F704" s="111"/>
    </row>
    <row r="705" spans="3:6" s="4" customFormat="1">
      <c r="C705" s="589"/>
      <c r="D705" s="589"/>
      <c r="E705" s="111"/>
      <c r="F705" s="111"/>
    </row>
    <row r="706" spans="3:6" s="4" customFormat="1">
      <c r="C706" s="589"/>
      <c r="D706" s="589"/>
      <c r="E706" s="111"/>
      <c r="F706" s="111"/>
    </row>
    <row r="707" spans="3:6" s="4" customFormat="1">
      <c r="C707" s="589"/>
      <c r="D707" s="589"/>
      <c r="E707" s="111"/>
      <c r="F707" s="111"/>
    </row>
    <row r="708" spans="3:6" s="4" customFormat="1">
      <c r="C708" s="589"/>
      <c r="D708" s="589"/>
      <c r="E708" s="111"/>
      <c r="F708" s="111"/>
    </row>
    <row r="709" spans="3:6" s="4" customFormat="1">
      <c r="C709" s="589"/>
      <c r="D709" s="589"/>
      <c r="E709" s="111"/>
      <c r="F709" s="111"/>
    </row>
    <row r="710" spans="3:6" s="4" customFormat="1">
      <c r="C710" s="589"/>
      <c r="D710" s="589"/>
      <c r="E710" s="111"/>
      <c r="F710" s="111"/>
    </row>
    <row r="711" spans="3:6" s="4" customFormat="1">
      <c r="C711" s="589"/>
      <c r="D711" s="589"/>
      <c r="E711" s="111"/>
      <c r="F711" s="111"/>
    </row>
    <row r="712" spans="3:6" s="4" customFormat="1">
      <c r="C712" s="589"/>
      <c r="D712" s="589"/>
      <c r="E712" s="111"/>
      <c r="F712" s="111"/>
    </row>
    <row r="713" spans="3:6" s="4" customFormat="1">
      <c r="C713" s="589"/>
      <c r="D713" s="589"/>
      <c r="E713" s="111"/>
      <c r="F713" s="111"/>
    </row>
    <row r="714" spans="3:6" s="4" customFormat="1">
      <c r="C714" s="589"/>
      <c r="D714" s="589"/>
      <c r="E714" s="111"/>
      <c r="F714" s="111"/>
    </row>
    <row r="715" spans="3:6" s="4" customFormat="1">
      <c r="C715" s="589"/>
      <c r="D715" s="589"/>
      <c r="E715" s="111"/>
      <c r="F715" s="111"/>
    </row>
    <row r="716" spans="3:6" s="4" customFormat="1">
      <c r="C716" s="589"/>
      <c r="D716" s="589"/>
      <c r="E716" s="111"/>
      <c r="F716" s="111"/>
    </row>
    <row r="717" spans="3:6" s="4" customFormat="1">
      <c r="C717" s="589"/>
      <c r="D717" s="589"/>
      <c r="E717" s="111"/>
      <c r="F717" s="111"/>
    </row>
    <row r="718" spans="3:6" s="4" customFormat="1">
      <c r="C718" s="589"/>
      <c r="D718" s="589"/>
      <c r="E718" s="111"/>
      <c r="F718" s="111"/>
    </row>
    <row r="719" spans="3:6" s="4" customFormat="1">
      <c r="C719" s="589"/>
      <c r="D719" s="589"/>
      <c r="E719" s="111"/>
      <c r="F719" s="111"/>
    </row>
    <row r="720" spans="3:6" s="4" customFormat="1">
      <c r="C720" s="589"/>
      <c r="D720" s="589"/>
      <c r="E720" s="111"/>
      <c r="F720" s="111"/>
    </row>
    <row r="721" spans="3:6" s="4" customFormat="1">
      <c r="C721" s="589"/>
      <c r="D721" s="589"/>
      <c r="E721" s="111"/>
      <c r="F721" s="111"/>
    </row>
    <row r="722" spans="3:6" s="4" customFormat="1">
      <c r="C722" s="589"/>
      <c r="D722" s="589"/>
      <c r="E722" s="111"/>
      <c r="F722" s="111"/>
    </row>
    <row r="723" spans="3:6" s="4" customFormat="1">
      <c r="C723" s="589"/>
      <c r="D723" s="589"/>
      <c r="E723" s="111"/>
      <c r="F723" s="111"/>
    </row>
    <row r="724" spans="3:6" s="4" customFormat="1">
      <c r="C724" s="589"/>
      <c r="D724" s="589"/>
      <c r="E724" s="111"/>
      <c r="F724" s="111"/>
    </row>
    <row r="725" spans="3:6" s="4" customFormat="1">
      <c r="C725" s="589"/>
      <c r="D725" s="589"/>
      <c r="E725" s="111"/>
      <c r="F725" s="111"/>
    </row>
    <row r="726" spans="3:6" s="4" customFormat="1">
      <c r="C726" s="589"/>
      <c r="D726" s="589"/>
      <c r="E726" s="111"/>
      <c r="F726" s="111"/>
    </row>
    <row r="727" spans="3:6" s="4" customFormat="1">
      <c r="C727" s="589"/>
      <c r="D727" s="589"/>
      <c r="E727" s="111"/>
      <c r="F727" s="111"/>
    </row>
    <row r="728" spans="3:6" s="4" customFormat="1">
      <c r="C728" s="589"/>
      <c r="D728" s="589"/>
      <c r="E728" s="111"/>
      <c r="F728" s="111"/>
    </row>
    <row r="729" spans="3:6" s="4" customFormat="1">
      <c r="C729" s="589"/>
      <c r="D729" s="589"/>
      <c r="E729" s="111"/>
      <c r="F729" s="111"/>
    </row>
    <row r="730" spans="3:6" s="4" customFormat="1">
      <c r="C730" s="589"/>
      <c r="D730" s="589"/>
      <c r="E730" s="111"/>
      <c r="F730" s="111"/>
    </row>
    <row r="731" spans="3:6" s="4" customFormat="1">
      <c r="C731" s="589"/>
      <c r="D731" s="589"/>
      <c r="E731" s="111"/>
      <c r="F731" s="111"/>
    </row>
    <row r="732" spans="3:6" s="4" customFormat="1">
      <c r="C732" s="589"/>
      <c r="D732" s="589"/>
      <c r="E732" s="111"/>
      <c r="F732" s="111"/>
    </row>
    <row r="733" spans="3:6" s="4" customFormat="1">
      <c r="C733" s="589"/>
      <c r="D733" s="589"/>
      <c r="E733" s="111"/>
      <c r="F733" s="111"/>
    </row>
    <row r="734" spans="3:6" s="4" customFormat="1">
      <c r="C734" s="589"/>
      <c r="D734" s="589"/>
      <c r="E734" s="111"/>
      <c r="F734" s="111"/>
    </row>
    <row r="735" spans="3:6" s="4" customFormat="1">
      <c r="C735" s="589"/>
      <c r="D735" s="589"/>
      <c r="E735" s="111"/>
      <c r="F735" s="111"/>
    </row>
    <row r="736" spans="3:6" s="4" customFormat="1">
      <c r="C736" s="589"/>
      <c r="D736" s="589"/>
      <c r="E736" s="111"/>
      <c r="F736" s="111"/>
    </row>
    <row r="737" spans="3:6" s="4" customFormat="1">
      <c r="C737" s="589"/>
      <c r="D737" s="589"/>
      <c r="E737" s="111"/>
      <c r="F737" s="111"/>
    </row>
    <row r="738" spans="3:6" s="4" customFormat="1">
      <c r="C738" s="589"/>
      <c r="D738" s="589"/>
      <c r="E738" s="111"/>
      <c r="F738" s="111"/>
    </row>
    <row r="739" spans="3:6" s="4" customFormat="1">
      <c r="C739" s="589"/>
      <c r="D739" s="589"/>
      <c r="E739" s="111"/>
      <c r="F739" s="111"/>
    </row>
    <row r="740" spans="3:6" s="4" customFormat="1">
      <c r="C740" s="589"/>
      <c r="D740" s="589"/>
      <c r="E740" s="111"/>
      <c r="F740" s="111"/>
    </row>
    <row r="741" spans="3:6" s="4" customFormat="1">
      <c r="C741" s="589"/>
      <c r="D741" s="589"/>
      <c r="E741" s="111"/>
      <c r="F741" s="111"/>
    </row>
    <row r="742" spans="3:6" s="4" customFormat="1">
      <c r="C742" s="589"/>
      <c r="D742" s="589"/>
      <c r="E742" s="111"/>
      <c r="F742" s="111"/>
    </row>
    <row r="743" spans="3:6" s="4" customFormat="1">
      <c r="C743" s="589"/>
      <c r="D743" s="589"/>
      <c r="E743" s="111"/>
      <c r="F743" s="111"/>
    </row>
    <row r="744" spans="3:6" s="4" customFormat="1">
      <c r="C744" s="589"/>
      <c r="D744" s="589"/>
      <c r="E744" s="111"/>
      <c r="F744" s="111"/>
    </row>
    <row r="745" spans="3:6" s="4" customFormat="1">
      <c r="C745" s="589"/>
      <c r="D745" s="589"/>
      <c r="E745" s="111"/>
      <c r="F745" s="111"/>
    </row>
    <row r="746" spans="3:6" s="4" customFormat="1">
      <c r="C746" s="589"/>
      <c r="D746" s="589"/>
      <c r="E746" s="111"/>
      <c r="F746" s="111"/>
    </row>
    <row r="747" spans="3:6" s="4" customFormat="1">
      <c r="C747" s="589"/>
      <c r="D747" s="589"/>
      <c r="E747" s="111"/>
      <c r="F747" s="111"/>
    </row>
    <row r="748" spans="3:6" s="4" customFormat="1">
      <c r="C748" s="589"/>
      <c r="D748" s="589"/>
      <c r="E748" s="111"/>
      <c r="F748" s="111"/>
    </row>
    <row r="749" spans="3:6" s="4" customFormat="1">
      <c r="C749" s="589"/>
      <c r="D749" s="589"/>
      <c r="E749" s="111"/>
      <c r="F749" s="111"/>
    </row>
    <row r="750" spans="3:6" s="4" customFormat="1">
      <c r="C750" s="589"/>
      <c r="D750" s="589"/>
      <c r="E750" s="111"/>
      <c r="F750" s="111"/>
    </row>
    <row r="751" spans="3:6" s="4" customFormat="1">
      <c r="C751" s="589"/>
      <c r="D751" s="589"/>
      <c r="E751" s="111"/>
      <c r="F751" s="111"/>
    </row>
    <row r="752" spans="3:6" s="4" customFormat="1">
      <c r="C752" s="589"/>
      <c r="D752" s="589"/>
      <c r="E752" s="111"/>
      <c r="F752" s="111"/>
    </row>
    <row r="753" spans="3:6" s="4" customFormat="1">
      <c r="C753" s="589"/>
      <c r="D753" s="589"/>
      <c r="E753" s="111"/>
      <c r="F753" s="111"/>
    </row>
    <row r="754" spans="3:6" s="4" customFormat="1">
      <c r="C754" s="589"/>
      <c r="D754" s="589"/>
      <c r="E754" s="111"/>
      <c r="F754" s="111"/>
    </row>
    <row r="755" spans="3:6" s="4" customFormat="1">
      <c r="C755" s="589"/>
      <c r="D755" s="589"/>
      <c r="E755" s="111"/>
      <c r="F755" s="111"/>
    </row>
    <row r="756" spans="3:6" s="4" customFormat="1">
      <c r="C756" s="589"/>
      <c r="D756" s="589"/>
      <c r="E756" s="111"/>
      <c r="F756" s="111"/>
    </row>
    <row r="757" spans="3:6" s="4" customFormat="1">
      <c r="C757" s="589"/>
      <c r="D757" s="589"/>
      <c r="E757" s="111"/>
      <c r="F757" s="111"/>
    </row>
    <row r="758" spans="3:6" s="4" customFormat="1">
      <c r="C758" s="589"/>
      <c r="D758" s="589"/>
      <c r="E758" s="111"/>
      <c r="F758" s="111"/>
    </row>
    <row r="759" spans="3:6" s="4" customFormat="1">
      <c r="C759" s="589"/>
      <c r="D759" s="589"/>
      <c r="E759" s="111"/>
      <c r="F759" s="111"/>
    </row>
    <row r="760" spans="3:6" s="4" customFormat="1">
      <c r="C760" s="589"/>
      <c r="D760" s="589"/>
      <c r="E760" s="111"/>
      <c r="F760" s="111"/>
    </row>
    <row r="761" spans="3:6" s="4" customFormat="1">
      <c r="C761" s="589"/>
      <c r="D761" s="589"/>
      <c r="E761" s="111"/>
      <c r="F761" s="111"/>
    </row>
    <row r="762" spans="3:6" s="4" customFormat="1">
      <c r="C762" s="589"/>
      <c r="D762" s="589"/>
      <c r="E762" s="111"/>
      <c r="F762" s="111"/>
    </row>
    <row r="763" spans="3:6" s="4" customFormat="1">
      <c r="C763" s="589"/>
      <c r="D763" s="589"/>
      <c r="E763" s="111"/>
      <c r="F763" s="111"/>
    </row>
    <row r="764" spans="3:6" s="4" customFormat="1">
      <c r="C764" s="589"/>
      <c r="D764" s="589"/>
      <c r="E764" s="111"/>
      <c r="F764" s="111"/>
    </row>
    <row r="765" spans="3:6" s="4" customFormat="1">
      <c r="C765" s="589"/>
      <c r="D765" s="589"/>
      <c r="E765" s="111"/>
      <c r="F765" s="111"/>
    </row>
    <row r="766" spans="3:6" s="4" customFormat="1">
      <c r="C766" s="589"/>
      <c r="D766" s="589"/>
      <c r="E766" s="111"/>
      <c r="F766" s="111"/>
    </row>
    <row r="767" spans="3:6" s="4" customFormat="1">
      <c r="C767" s="589"/>
      <c r="D767" s="589"/>
      <c r="E767" s="111"/>
      <c r="F767" s="111"/>
    </row>
    <row r="768" spans="3:6" s="4" customFormat="1">
      <c r="C768" s="589"/>
      <c r="D768" s="589"/>
      <c r="E768" s="111"/>
      <c r="F768" s="111"/>
    </row>
    <row r="769" spans="3:6" s="4" customFormat="1">
      <c r="C769" s="589"/>
      <c r="D769" s="589"/>
      <c r="E769" s="111"/>
      <c r="F769" s="111"/>
    </row>
    <row r="770" spans="3:6" s="4" customFormat="1">
      <c r="C770" s="589"/>
      <c r="D770" s="589"/>
      <c r="E770" s="111"/>
      <c r="F770" s="111"/>
    </row>
    <row r="771" spans="3:6" s="4" customFormat="1">
      <c r="C771" s="589"/>
      <c r="D771" s="589"/>
      <c r="E771" s="111"/>
      <c r="F771" s="111"/>
    </row>
    <row r="772" spans="3:6" s="4" customFormat="1">
      <c r="C772" s="589"/>
      <c r="D772" s="589"/>
      <c r="E772" s="111"/>
      <c r="F772" s="111"/>
    </row>
    <row r="773" spans="3:6" s="4" customFormat="1">
      <c r="C773" s="589"/>
      <c r="D773" s="589"/>
      <c r="E773" s="111"/>
      <c r="F773" s="111"/>
    </row>
    <row r="774" spans="3:6" s="4" customFormat="1">
      <c r="C774" s="589"/>
      <c r="D774" s="589"/>
      <c r="E774" s="111"/>
      <c r="F774" s="111"/>
    </row>
    <row r="775" spans="3:6" s="4" customFormat="1">
      <c r="C775" s="589"/>
      <c r="D775" s="589"/>
      <c r="E775" s="111"/>
      <c r="F775" s="111"/>
    </row>
    <row r="776" spans="3:6" s="4" customFormat="1">
      <c r="C776" s="589"/>
      <c r="D776" s="589"/>
      <c r="E776" s="111"/>
      <c r="F776" s="111"/>
    </row>
    <row r="777" spans="3:6" s="4" customFormat="1">
      <c r="C777" s="589"/>
      <c r="D777" s="589"/>
      <c r="E777" s="111"/>
      <c r="F777" s="111"/>
    </row>
    <row r="778" spans="3:6" s="4" customFormat="1">
      <c r="C778" s="589"/>
      <c r="D778" s="589"/>
      <c r="E778" s="111"/>
      <c r="F778" s="111"/>
    </row>
    <row r="779" spans="3:6" s="4" customFormat="1">
      <c r="C779" s="589"/>
      <c r="D779" s="589"/>
      <c r="E779" s="111"/>
      <c r="F779" s="111"/>
    </row>
    <row r="780" spans="3:6" s="4" customFormat="1">
      <c r="C780" s="589"/>
      <c r="D780" s="589"/>
      <c r="E780" s="111"/>
      <c r="F780" s="111"/>
    </row>
    <row r="781" spans="3:6" s="4" customFormat="1">
      <c r="C781" s="589"/>
      <c r="D781" s="589"/>
      <c r="E781" s="111"/>
      <c r="F781" s="111"/>
    </row>
    <row r="782" spans="3:6" s="4" customFormat="1">
      <c r="C782" s="589"/>
      <c r="D782" s="589"/>
      <c r="E782" s="111"/>
      <c r="F782" s="111"/>
    </row>
    <row r="783" spans="3:6" s="4" customFormat="1">
      <c r="C783" s="589"/>
      <c r="D783" s="589"/>
      <c r="E783" s="111"/>
      <c r="F783" s="111"/>
    </row>
    <row r="784" spans="3:6" s="4" customFormat="1">
      <c r="C784" s="589"/>
      <c r="D784" s="589"/>
      <c r="E784" s="111"/>
      <c r="F784" s="111"/>
    </row>
    <row r="785" spans="3:6" s="4" customFormat="1">
      <c r="C785" s="589"/>
      <c r="D785" s="589"/>
      <c r="E785" s="111"/>
      <c r="F785" s="111"/>
    </row>
    <row r="786" spans="3:6" s="4" customFormat="1">
      <c r="C786" s="589"/>
      <c r="D786" s="589"/>
      <c r="E786" s="111"/>
      <c r="F786" s="111"/>
    </row>
    <row r="787" spans="3:6" s="4" customFormat="1">
      <c r="C787" s="589"/>
      <c r="D787" s="589"/>
      <c r="E787" s="111"/>
      <c r="F787" s="111"/>
    </row>
    <row r="788" spans="3:6" s="4" customFormat="1">
      <c r="C788" s="589"/>
      <c r="D788" s="589"/>
      <c r="E788" s="111"/>
      <c r="F788" s="111"/>
    </row>
    <row r="789" spans="3:6" s="4" customFormat="1">
      <c r="C789" s="589"/>
      <c r="D789" s="589"/>
      <c r="E789" s="111"/>
      <c r="F789" s="111"/>
    </row>
    <row r="790" spans="3:6" s="4" customFormat="1">
      <c r="C790" s="589"/>
      <c r="D790" s="589"/>
      <c r="E790" s="111"/>
      <c r="F790" s="111"/>
    </row>
    <row r="791" spans="3:6" s="4" customFormat="1">
      <c r="C791" s="589"/>
      <c r="D791" s="589"/>
      <c r="E791" s="111"/>
      <c r="F791" s="111"/>
    </row>
    <row r="792" spans="3:6" s="4" customFormat="1">
      <c r="C792" s="589"/>
      <c r="D792" s="589"/>
      <c r="E792" s="111"/>
      <c r="F792" s="111"/>
    </row>
    <row r="793" spans="3:6" s="4" customFormat="1">
      <c r="C793" s="589"/>
      <c r="D793" s="589"/>
      <c r="E793" s="111"/>
      <c r="F793" s="111"/>
    </row>
    <row r="794" spans="3:6" s="4" customFormat="1">
      <c r="C794" s="589"/>
      <c r="D794" s="589"/>
      <c r="E794" s="111"/>
      <c r="F794" s="111"/>
    </row>
    <row r="795" spans="3:6" s="4" customFormat="1">
      <c r="C795" s="589"/>
      <c r="D795" s="589"/>
      <c r="E795" s="111"/>
      <c r="F795" s="111"/>
    </row>
    <row r="796" spans="3:6" s="4" customFormat="1">
      <c r="C796" s="589"/>
      <c r="D796" s="589"/>
      <c r="E796" s="111"/>
      <c r="F796" s="111"/>
    </row>
    <row r="797" spans="3:6" s="4" customFormat="1">
      <c r="C797" s="589"/>
      <c r="D797" s="589"/>
      <c r="E797" s="111"/>
      <c r="F797" s="111"/>
    </row>
    <row r="798" spans="3:6" s="4" customFormat="1">
      <c r="C798" s="589"/>
      <c r="D798" s="589"/>
      <c r="E798" s="111"/>
      <c r="F798" s="111"/>
    </row>
    <row r="799" spans="3:6" s="4" customFormat="1">
      <c r="C799" s="589"/>
      <c r="D799" s="589"/>
      <c r="E799" s="111"/>
      <c r="F799" s="111"/>
    </row>
    <row r="800" spans="3:6" s="4" customFormat="1">
      <c r="C800" s="589"/>
      <c r="D800" s="589"/>
      <c r="E800" s="111"/>
      <c r="F800" s="111"/>
    </row>
    <row r="801" spans="3:6" s="4" customFormat="1">
      <c r="C801" s="589"/>
      <c r="D801" s="589"/>
      <c r="E801" s="111"/>
      <c r="F801" s="111"/>
    </row>
    <row r="802" spans="3:6" s="4" customFormat="1">
      <c r="C802" s="589"/>
      <c r="D802" s="589"/>
      <c r="E802" s="111"/>
      <c r="F802" s="111"/>
    </row>
    <row r="803" spans="3:6" s="4" customFormat="1">
      <c r="C803" s="589"/>
      <c r="D803" s="589"/>
      <c r="E803" s="111"/>
      <c r="F803" s="111"/>
    </row>
    <row r="804" spans="3:6" s="4" customFormat="1">
      <c r="C804" s="589"/>
      <c r="D804" s="589"/>
      <c r="E804" s="111"/>
      <c r="F804" s="111"/>
    </row>
    <row r="805" spans="3:6" s="4" customFormat="1">
      <c r="C805" s="589"/>
      <c r="D805" s="589"/>
      <c r="E805" s="111"/>
      <c r="F805" s="111"/>
    </row>
    <row r="806" spans="3:6" s="4" customFormat="1">
      <c r="C806" s="589"/>
      <c r="D806" s="589"/>
      <c r="E806" s="111"/>
      <c r="F806" s="111"/>
    </row>
    <row r="807" spans="3:6" s="4" customFormat="1">
      <c r="C807" s="589"/>
      <c r="D807" s="589"/>
      <c r="E807" s="111"/>
      <c r="F807" s="111"/>
    </row>
    <row r="808" spans="3:6" s="4" customFormat="1">
      <c r="C808" s="589"/>
      <c r="D808" s="589"/>
      <c r="E808" s="111"/>
      <c r="F808" s="111"/>
    </row>
    <row r="809" spans="3:6" s="4" customFormat="1">
      <c r="C809" s="589"/>
      <c r="D809" s="589"/>
      <c r="E809" s="111"/>
      <c r="F809" s="111"/>
    </row>
    <row r="810" spans="3:6" s="4" customFormat="1">
      <c r="C810" s="589"/>
      <c r="D810" s="589"/>
      <c r="E810" s="111"/>
      <c r="F810" s="111"/>
    </row>
    <row r="811" spans="3:6" s="4" customFormat="1">
      <c r="C811" s="589"/>
      <c r="D811" s="589"/>
      <c r="E811" s="111"/>
      <c r="F811" s="111"/>
    </row>
    <row r="812" spans="3:6" s="4" customFormat="1">
      <c r="C812" s="589"/>
      <c r="D812" s="589"/>
      <c r="E812" s="111"/>
      <c r="F812" s="111"/>
    </row>
    <row r="813" spans="3:6" s="4" customFormat="1">
      <c r="C813" s="589"/>
      <c r="D813" s="589"/>
      <c r="E813" s="111"/>
      <c r="F813" s="111"/>
    </row>
    <row r="814" spans="3:6" s="4" customFormat="1">
      <c r="C814" s="589"/>
      <c r="D814" s="589"/>
      <c r="E814" s="111"/>
      <c r="F814" s="111"/>
    </row>
    <row r="815" spans="3:6" s="4" customFormat="1">
      <c r="C815" s="589"/>
      <c r="D815" s="589"/>
      <c r="E815" s="111"/>
      <c r="F815" s="111"/>
    </row>
    <row r="816" spans="3:6" s="4" customFormat="1">
      <c r="C816" s="589"/>
      <c r="D816" s="589"/>
      <c r="E816" s="111"/>
      <c r="F816" s="111"/>
    </row>
    <row r="817" spans="3:6" s="4" customFormat="1">
      <c r="C817" s="589"/>
      <c r="D817" s="589"/>
      <c r="E817" s="111"/>
      <c r="F817" s="111"/>
    </row>
    <row r="818" spans="3:6" s="4" customFormat="1">
      <c r="C818" s="589"/>
      <c r="D818" s="589"/>
      <c r="E818" s="111"/>
      <c r="F818" s="111"/>
    </row>
    <row r="819" spans="3:6" s="4" customFormat="1">
      <c r="C819" s="589"/>
      <c r="D819" s="589"/>
      <c r="E819" s="111"/>
      <c r="F819" s="111"/>
    </row>
    <row r="820" spans="3:6" s="4" customFormat="1">
      <c r="C820" s="589"/>
      <c r="D820" s="589"/>
      <c r="E820" s="111"/>
      <c r="F820" s="111"/>
    </row>
    <row r="821" spans="3:6" s="4" customFormat="1">
      <c r="C821" s="589"/>
      <c r="D821" s="589"/>
      <c r="E821" s="111"/>
      <c r="F821" s="111"/>
    </row>
    <row r="822" spans="3:6" s="4" customFormat="1">
      <c r="C822" s="589"/>
      <c r="D822" s="589"/>
      <c r="E822" s="111"/>
      <c r="F822" s="111"/>
    </row>
    <row r="823" spans="3:6" s="4" customFormat="1">
      <c r="C823" s="589"/>
      <c r="D823" s="589"/>
      <c r="E823" s="111"/>
      <c r="F823" s="111"/>
    </row>
    <row r="824" spans="3:6" s="4" customFormat="1">
      <c r="C824" s="589"/>
      <c r="D824" s="589"/>
      <c r="E824" s="111"/>
      <c r="F824" s="111"/>
    </row>
    <row r="825" spans="3:6" s="4" customFormat="1">
      <c r="C825" s="589"/>
      <c r="D825" s="589"/>
      <c r="E825" s="111"/>
      <c r="F825" s="111"/>
    </row>
    <row r="826" spans="3:6" s="4" customFormat="1">
      <c r="C826" s="589"/>
      <c r="D826" s="589"/>
      <c r="E826" s="111"/>
      <c r="F826" s="111"/>
    </row>
    <row r="827" spans="3:6" s="4" customFormat="1">
      <c r="C827" s="589"/>
      <c r="D827" s="589"/>
      <c r="E827" s="111"/>
      <c r="F827" s="111"/>
    </row>
    <row r="828" spans="3:6" s="4" customFormat="1">
      <c r="C828" s="589"/>
      <c r="D828" s="589"/>
      <c r="E828" s="111"/>
      <c r="F828" s="111"/>
    </row>
    <row r="829" spans="3:6" s="4" customFormat="1">
      <c r="C829" s="589"/>
      <c r="D829" s="589"/>
      <c r="E829" s="111"/>
      <c r="F829" s="111"/>
    </row>
    <row r="830" spans="3:6" s="4" customFormat="1">
      <c r="C830" s="589"/>
      <c r="D830" s="589"/>
      <c r="E830" s="111"/>
      <c r="F830" s="111"/>
    </row>
    <row r="831" spans="3:6" s="4" customFormat="1">
      <c r="C831" s="589"/>
      <c r="D831" s="589"/>
      <c r="E831" s="111"/>
      <c r="F831" s="111"/>
    </row>
    <row r="832" spans="3:6" s="4" customFormat="1">
      <c r="C832" s="589"/>
      <c r="D832" s="589"/>
      <c r="E832" s="111"/>
      <c r="F832" s="111"/>
    </row>
    <row r="833" spans="3:6" s="4" customFormat="1">
      <c r="C833" s="589"/>
      <c r="D833" s="589"/>
      <c r="E833" s="111"/>
      <c r="F833" s="111"/>
    </row>
    <row r="834" spans="3:6" s="4" customFormat="1">
      <c r="C834" s="589"/>
      <c r="D834" s="589"/>
      <c r="E834" s="111"/>
      <c r="F834" s="111"/>
    </row>
    <row r="835" spans="3:6" s="4" customFormat="1">
      <c r="C835" s="589"/>
      <c r="D835" s="589"/>
      <c r="E835" s="111"/>
      <c r="F835" s="111"/>
    </row>
    <row r="836" spans="3:6" s="4" customFormat="1">
      <c r="C836" s="589"/>
      <c r="D836" s="589"/>
      <c r="E836" s="111"/>
      <c r="F836" s="111"/>
    </row>
    <row r="837" spans="3:6" s="4" customFormat="1">
      <c r="C837" s="589"/>
      <c r="D837" s="589"/>
      <c r="E837" s="111"/>
      <c r="F837" s="111"/>
    </row>
    <row r="838" spans="3:6" s="4" customFormat="1">
      <c r="C838" s="589"/>
      <c r="D838" s="589"/>
      <c r="E838" s="111"/>
      <c r="F838" s="111"/>
    </row>
    <row r="839" spans="3:6" s="4" customFormat="1">
      <c r="C839" s="589"/>
      <c r="D839" s="589"/>
      <c r="E839" s="111"/>
      <c r="F839" s="111"/>
    </row>
    <row r="840" spans="3:6" s="4" customFormat="1">
      <c r="C840" s="589"/>
      <c r="D840" s="589"/>
      <c r="E840" s="111"/>
      <c r="F840" s="111"/>
    </row>
    <row r="841" spans="3:6" s="4" customFormat="1">
      <c r="C841" s="589"/>
      <c r="D841" s="589"/>
      <c r="E841" s="111"/>
      <c r="F841" s="111"/>
    </row>
    <row r="842" spans="3:6" s="4" customFormat="1">
      <c r="C842" s="589"/>
      <c r="D842" s="589"/>
      <c r="E842" s="111"/>
      <c r="F842" s="111"/>
    </row>
    <row r="843" spans="3:6" s="4" customFormat="1">
      <c r="C843" s="589"/>
      <c r="D843" s="589"/>
      <c r="E843" s="111"/>
      <c r="F843" s="111"/>
    </row>
    <row r="844" spans="3:6" s="4" customFormat="1">
      <c r="C844" s="589"/>
      <c r="D844" s="589"/>
      <c r="E844" s="111"/>
      <c r="F844" s="111"/>
    </row>
    <row r="845" spans="3:6" s="4" customFormat="1">
      <c r="C845" s="589"/>
      <c r="D845" s="589"/>
      <c r="E845" s="111"/>
      <c r="F845" s="111"/>
    </row>
    <row r="846" spans="3:6" s="4" customFormat="1">
      <c r="C846" s="589"/>
      <c r="D846" s="589"/>
      <c r="E846" s="111"/>
      <c r="F846" s="111"/>
    </row>
    <row r="847" spans="3:6" s="4" customFormat="1">
      <c r="C847" s="589"/>
      <c r="D847" s="589"/>
      <c r="E847" s="111"/>
      <c r="F847" s="111"/>
    </row>
    <row r="848" spans="3:6" s="4" customFormat="1">
      <c r="C848" s="589"/>
      <c r="D848" s="589"/>
      <c r="E848" s="111"/>
      <c r="F848" s="111"/>
    </row>
    <row r="849" spans="3:6" s="4" customFormat="1">
      <c r="C849" s="589"/>
      <c r="D849" s="589"/>
      <c r="E849" s="111"/>
      <c r="F849" s="111"/>
    </row>
    <row r="850" spans="3:6" s="4" customFormat="1">
      <c r="C850" s="589"/>
      <c r="D850" s="589"/>
      <c r="E850" s="111"/>
      <c r="F850" s="111"/>
    </row>
    <row r="851" spans="3:6" s="4" customFormat="1">
      <c r="C851" s="589"/>
      <c r="D851" s="589"/>
      <c r="E851" s="111"/>
      <c r="F851" s="111"/>
    </row>
    <row r="852" spans="3:6" s="4" customFormat="1">
      <c r="C852" s="589"/>
      <c r="D852" s="589"/>
      <c r="E852" s="111"/>
      <c r="F852" s="111"/>
    </row>
    <row r="853" spans="3:6" s="4" customFormat="1">
      <c r="C853" s="589"/>
      <c r="D853" s="589"/>
      <c r="E853" s="111"/>
      <c r="F853" s="111"/>
    </row>
    <row r="854" spans="3:6" s="4" customFormat="1">
      <c r="C854" s="589"/>
      <c r="D854" s="589"/>
      <c r="E854" s="111"/>
      <c r="F854" s="111"/>
    </row>
    <row r="855" spans="3:6" s="4" customFormat="1">
      <c r="C855" s="589"/>
      <c r="D855" s="589"/>
      <c r="E855" s="111"/>
      <c r="F855" s="111"/>
    </row>
    <row r="856" spans="3:6" s="4" customFormat="1">
      <c r="C856" s="589"/>
      <c r="D856" s="589"/>
      <c r="E856" s="111"/>
      <c r="F856" s="111"/>
    </row>
    <row r="857" spans="3:6" s="4" customFormat="1">
      <c r="C857" s="589"/>
      <c r="D857" s="589"/>
      <c r="E857" s="111"/>
      <c r="F857" s="111"/>
    </row>
    <row r="858" spans="3:6" s="4" customFormat="1">
      <c r="C858" s="589"/>
      <c r="D858" s="589"/>
      <c r="E858" s="111"/>
      <c r="F858" s="111"/>
    </row>
    <row r="859" spans="3:6" s="4" customFormat="1">
      <c r="C859" s="589"/>
      <c r="D859" s="589"/>
      <c r="E859" s="111"/>
      <c r="F859" s="111"/>
    </row>
    <row r="860" spans="3:6" s="4" customFormat="1">
      <c r="C860" s="589"/>
      <c r="D860" s="589"/>
      <c r="E860" s="111"/>
      <c r="F860" s="111"/>
    </row>
    <row r="861" spans="3:6" s="4" customFormat="1">
      <c r="C861" s="589"/>
      <c r="D861" s="589"/>
      <c r="E861" s="111"/>
      <c r="F861" s="111"/>
    </row>
    <row r="862" spans="3:6" s="4" customFormat="1">
      <c r="C862" s="589"/>
      <c r="D862" s="589"/>
      <c r="E862" s="111"/>
      <c r="F862" s="111"/>
    </row>
    <row r="863" spans="3:6" s="4" customFormat="1">
      <c r="C863" s="589"/>
      <c r="D863" s="589"/>
      <c r="E863" s="111"/>
      <c r="F863" s="111"/>
    </row>
    <row r="864" spans="3:6" s="4" customFormat="1">
      <c r="C864" s="589"/>
      <c r="D864" s="589"/>
      <c r="E864" s="111"/>
      <c r="F864" s="111"/>
    </row>
    <row r="865" spans="3:6" s="4" customFormat="1">
      <c r="C865" s="589"/>
      <c r="D865" s="589"/>
      <c r="E865" s="111"/>
      <c r="F865" s="111"/>
    </row>
    <row r="866" spans="3:6" s="4" customFormat="1">
      <c r="C866" s="589"/>
      <c r="D866" s="589"/>
      <c r="E866" s="111"/>
      <c r="F866" s="111"/>
    </row>
    <row r="867" spans="3:6" s="4" customFormat="1">
      <c r="C867" s="589"/>
      <c r="D867" s="589"/>
      <c r="E867" s="111"/>
      <c r="F867" s="111"/>
    </row>
    <row r="868" spans="3:6" s="4" customFormat="1">
      <c r="C868" s="589"/>
      <c r="D868" s="589"/>
      <c r="E868" s="111"/>
      <c r="F868" s="111"/>
    </row>
    <row r="869" spans="3:6" s="4" customFormat="1">
      <c r="C869" s="589"/>
      <c r="D869" s="589"/>
      <c r="E869" s="111"/>
      <c r="F869" s="111"/>
    </row>
    <row r="870" spans="3:6" s="4" customFormat="1">
      <c r="C870" s="589"/>
      <c r="D870" s="589"/>
      <c r="E870" s="111"/>
      <c r="F870" s="111"/>
    </row>
    <row r="871" spans="3:6" s="4" customFormat="1">
      <c r="C871" s="589"/>
      <c r="D871" s="589"/>
      <c r="E871" s="111"/>
      <c r="F871" s="111"/>
    </row>
    <row r="872" spans="3:6" s="4" customFormat="1">
      <c r="C872" s="589"/>
      <c r="D872" s="589"/>
      <c r="E872" s="111"/>
      <c r="F872" s="111"/>
    </row>
    <row r="873" spans="3:6" s="4" customFormat="1">
      <c r="C873" s="589"/>
      <c r="D873" s="589"/>
      <c r="E873" s="111"/>
      <c r="F873" s="111"/>
    </row>
    <row r="874" spans="3:6" s="4" customFormat="1">
      <c r="C874" s="589"/>
      <c r="D874" s="589"/>
      <c r="E874" s="111"/>
      <c r="F874" s="111"/>
    </row>
    <row r="875" spans="3:6" s="4" customFormat="1">
      <c r="C875" s="589"/>
      <c r="D875" s="589"/>
      <c r="E875" s="111"/>
      <c r="F875" s="111"/>
    </row>
    <row r="876" spans="3:6" s="4" customFormat="1">
      <c r="C876" s="589"/>
      <c r="D876" s="589"/>
      <c r="E876" s="111"/>
      <c r="F876" s="111"/>
    </row>
    <row r="877" spans="3:6" s="4" customFormat="1">
      <c r="C877" s="589"/>
      <c r="D877" s="589"/>
      <c r="E877" s="111"/>
      <c r="F877" s="111"/>
    </row>
    <row r="878" spans="3:6" s="4" customFormat="1">
      <c r="C878" s="589"/>
      <c r="D878" s="589"/>
      <c r="E878" s="111"/>
      <c r="F878" s="111"/>
    </row>
    <row r="879" spans="3:6" s="4" customFormat="1">
      <c r="C879" s="589"/>
      <c r="D879" s="589"/>
      <c r="E879" s="111"/>
      <c r="F879" s="111"/>
    </row>
    <row r="880" spans="3:6" s="4" customFormat="1">
      <c r="C880" s="589"/>
      <c r="D880" s="589"/>
      <c r="E880" s="111"/>
      <c r="F880" s="111"/>
    </row>
    <row r="881" spans="3:6" s="4" customFormat="1">
      <c r="C881" s="589"/>
      <c r="D881" s="589"/>
      <c r="E881" s="111"/>
      <c r="F881" s="111"/>
    </row>
    <row r="882" spans="3:6" s="4" customFormat="1">
      <c r="C882" s="589"/>
      <c r="D882" s="589"/>
      <c r="E882" s="111"/>
      <c r="F882" s="111"/>
    </row>
    <row r="883" spans="3:6" s="4" customFormat="1">
      <c r="C883" s="589"/>
      <c r="D883" s="589"/>
      <c r="E883" s="111"/>
      <c r="F883" s="111"/>
    </row>
    <row r="884" spans="3:6" s="4" customFormat="1">
      <c r="C884" s="589"/>
      <c r="D884" s="589"/>
      <c r="E884" s="111"/>
      <c r="F884" s="111"/>
    </row>
    <row r="885" spans="3:6" s="4" customFormat="1">
      <c r="C885" s="589"/>
      <c r="D885" s="589"/>
      <c r="E885" s="111"/>
      <c r="F885" s="111"/>
    </row>
    <row r="886" spans="3:6" s="4" customFormat="1">
      <c r="C886" s="589"/>
      <c r="D886" s="589"/>
      <c r="E886" s="111"/>
      <c r="F886" s="111"/>
    </row>
    <row r="887" spans="3:6" s="4" customFormat="1">
      <c r="C887" s="589"/>
      <c r="D887" s="589"/>
      <c r="E887" s="111"/>
      <c r="F887" s="111"/>
    </row>
    <row r="888" spans="3:6" s="4" customFormat="1">
      <c r="C888" s="589"/>
      <c r="D888" s="589"/>
      <c r="E888" s="111"/>
      <c r="F888" s="111"/>
    </row>
    <row r="889" spans="3:6" s="4" customFormat="1">
      <c r="C889" s="589"/>
      <c r="D889" s="589"/>
      <c r="E889" s="111"/>
      <c r="F889" s="111"/>
    </row>
    <row r="890" spans="3:6" s="4" customFormat="1">
      <c r="C890" s="589"/>
      <c r="D890" s="589"/>
      <c r="E890" s="111"/>
      <c r="F890" s="111"/>
    </row>
    <row r="891" spans="3:6" s="4" customFormat="1">
      <c r="C891" s="589"/>
      <c r="D891" s="589"/>
      <c r="E891" s="111"/>
      <c r="F891" s="111"/>
    </row>
    <row r="892" spans="3:6" s="4" customFormat="1">
      <c r="C892" s="589"/>
      <c r="D892" s="589"/>
      <c r="E892" s="111"/>
      <c r="F892" s="111"/>
    </row>
    <row r="893" spans="3:6" s="4" customFormat="1">
      <c r="C893" s="589"/>
      <c r="D893" s="589"/>
      <c r="E893" s="111"/>
      <c r="F893" s="111"/>
    </row>
    <row r="894" spans="3:6" s="4" customFormat="1">
      <c r="C894" s="589"/>
      <c r="D894" s="589"/>
      <c r="E894" s="111"/>
      <c r="F894" s="111"/>
    </row>
    <row r="895" spans="3:6" s="4" customFormat="1">
      <c r="C895" s="589"/>
      <c r="D895" s="589"/>
      <c r="E895" s="111"/>
      <c r="F895" s="111"/>
    </row>
    <row r="896" spans="3:6" s="4" customFormat="1">
      <c r="C896" s="589"/>
      <c r="D896" s="589"/>
      <c r="E896" s="111"/>
      <c r="F896" s="111"/>
    </row>
    <row r="897" spans="3:6" s="4" customFormat="1">
      <c r="C897" s="589"/>
      <c r="D897" s="589"/>
      <c r="E897" s="111"/>
      <c r="F897" s="111"/>
    </row>
    <row r="898" spans="3:6" s="4" customFormat="1">
      <c r="C898" s="589"/>
      <c r="D898" s="589"/>
      <c r="E898" s="111"/>
      <c r="F898" s="111"/>
    </row>
    <row r="899" spans="3:6" s="4" customFormat="1">
      <c r="C899" s="589"/>
      <c r="D899" s="589"/>
      <c r="E899" s="111"/>
      <c r="F899" s="111"/>
    </row>
    <row r="900" spans="3:6" s="4" customFormat="1">
      <c r="C900" s="589"/>
      <c r="D900" s="589"/>
      <c r="E900" s="111"/>
      <c r="F900" s="111"/>
    </row>
    <row r="901" spans="3:6" s="4" customFormat="1">
      <c r="C901" s="589"/>
      <c r="D901" s="589"/>
      <c r="E901" s="111"/>
      <c r="F901" s="111"/>
    </row>
    <row r="902" spans="3:6" s="4" customFormat="1">
      <c r="C902" s="589"/>
      <c r="D902" s="589"/>
      <c r="E902" s="111"/>
      <c r="F902" s="111"/>
    </row>
    <row r="903" spans="3:6" s="4" customFormat="1">
      <c r="C903" s="589"/>
      <c r="D903" s="589"/>
      <c r="E903" s="111"/>
      <c r="F903" s="111"/>
    </row>
    <row r="904" spans="3:6" s="4" customFormat="1">
      <c r="C904" s="589"/>
      <c r="D904" s="589"/>
      <c r="E904" s="111"/>
      <c r="F904" s="111"/>
    </row>
    <row r="905" spans="3:6" s="4" customFormat="1">
      <c r="C905" s="589"/>
      <c r="D905" s="589"/>
      <c r="E905" s="111"/>
      <c r="F905" s="111"/>
    </row>
    <row r="906" spans="3:6" s="4" customFormat="1">
      <c r="C906" s="589"/>
      <c r="D906" s="589"/>
      <c r="E906" s="111"/>
      <c r="F906" s="111"/>
    </row>
    <row r="907" spans="3:6" s="4" customFormat="1">
      <c r="C907" s="589"/>
      <c r="D907" s="589"/>
      <c r="E907" s="111"/>
      <c r="F907" s="111"/>
    </row>
    <row r="908" spans="3:6" s="4" customFormat="1">
      <c r="C908" s="589"/>
      <c r="D908" s="589"/>
      <c r="E908" s="111"/>
      <c r="F908" s="111"/>
    </row>
    <row r="909" spans="3:6" s="4" customFormat="1">
      <c r="C909" s="589"/>
      <c r="D909" s="589"/>
      <c r="E909" s="111"/>
      <c r="F909" s="111"/>
    </row>
    <row r="910" spans="3:6" s="4" customFormat="1">
      <c r="C910" s="589"/>
      <c r="D910" s="589"/>
      <c r="E910" s="111"/>
      <c r="F910" s="111"/>
    </row>
    <row r="911" spans="3:6" s="4" customFormat="1">
      <c r="C911" s="589"/>
      <c r="D911" s="589"/>
      <c r="E911" s="111"/>
      <c r="F911" s="111"/>
    </row>
    <row r="912" spans="3:6" s="4" customFormat="1">
      <c r="C912" s="589"/>
      <c r="D912" s="589"/>
      <c r="E912" s="111"/>
      <c r="F912" s="111"/>
    </row>
    <row r="913" spans="3:6" s="4" customFormat="1">
      <c r="C913" s="589"/>
      <c r="D913" s="589"/>
      <c r="E913" s="111"/>
      <c r="F913" s="111"/>
    </row>
    <row r="914" spans="3:6" s="4" customFormat="1">
      <c r="C914" s="589"/>
      <c r="D914" s="589"/>
      <c r="E914" s="111"/>
      <c r="F914" s="111"/>
    </row>
    <row r="915" spans="3:6" s="4" customFormat="1">
      <c r="C915" s="589"/>
      <c r="D915" s="589"/>
      <c r="E915" s="111"/>
      <c r="F915" s="111"/>
    </row>
    <row r="916" spans="3:6" s="4" customFormat="1">
      <c r="C916" s="589"/>
      <c r="D916" s="589"/>
      <c r="E916" s="111"/>
      <c r="F916" s="111"/>
    </row>
    <row r="917" spans="3:6" s="4" customFormat="1">
      <c r="C917" s="589"/>
      <c r="D917" s="589"/>
      <c r="E917" s="111"/>
      <c r="F917" s="111"/>
    </row>
    <row r="918" spans="3:6" s="4" customFormat="1">
      <c r="C918" s="589"/>
      <c r="D918" s="589"/>
      <c r="E918" s="111"/>
      <c r="F918" s="111"/>
    </row>
    <row r="919" spans="3:6" s="4" customFormat="1">
      <c r="C919" s="589"/>
      <c r="D919" s="589"/>
      <c r="E919" s="111"/>
      <c r="F919" s="111"/>
    </row>
    <row r="920" spans="3:6" s="4" customFormat="1">
      <c r="C920" s="589"/>
      <c r="D920" s="589"/>
      <c r="E920" s="111"/>
      <c r="F920" s="111"/>
    </row>
    <row r="921" spans="3:6" s="4" customFormat="1">
      <c r="C921" s="589"/>
      <c r="D921" s="589"/>
      <c r="E921" s="111"/>
      <c r="F921" s="111"/>
    </row>
    <row r="922" spans="3:6" s="4" customFormat="1">
      <c r="C922" s="589"/>
      <c r="D922" s="589"/>
      <c r="E922" s="111"/>
      <c r="F922" s="111"/>
    </row>
    <row r="923" spans="3:6" s="4" customFormat="1">
      <c r="C923" s="589"/>
      <c r="D923" s="589"/>
      <c r="E923" s="111"/>
      <c r="F923" s="111"/>
    </row>
    <row r="924" spans="3:6" s="4" customFormat="1">
      <c r="C924" s="589"/>
      <c r="D924" s="589"/>
      <c r="E924" s="111"/>
      <c r="F924" s="111"/>
    </row>
    <row r="925" spans="3:6" s="4" customFormat="1">
      <c r="C925" s="589"/>
      <c r="D925" s="589"/>
      <c r="E925" s="111"/>
      <c r="F925" s="111"/>
    </row>
    <row r="926" spans="3:6" s="4" customFormat="1">
      <c r="C926" s="589"/>
      <c r="D926" s="589"/>
      <c r="E926" s="111"/>
      <c r="F926" s="111"/>
    </row>
    <row r="927" spans="3:6" s="4" customFormat="1">
      <c r="C927" s="589"/>
      <c r="D927" s="589"/>
      <c r="E927" s="111"/>
      <c r="F927" s="111"/>
    </row>
    <row r="928" spans="3:6" s="4" customFormat="1">
      <c r="C928" s="589"/>
      <c r="D928" s="589"/>
      <c r="E928" s="111"/>
      <c r="F928" s="111"/>
    </row>
    <row r="929" spans="3:6" s="4" customFormat="1">
      <c r="C929" s="589"/>
      <c r="D929" s="589"/>
      <c r="E929" s="111"/>
      <c r="F929" s="111"/>
    </row>
    <row r="930" spans="3:6" s="4" customFormat="1">
      <c r="C930" s="589"/>
      <c r="D930" s="589"/>
      <c r="E930" s="111"/>
      <c r="F930" s="111"/>
    </row>
    <row r="931" spans="3:6" s="4" customFormat="1">
      <c r="C931" s="589"/>
      <c r="D931" s="589"/>
      <c r="E931" s="111"/>
      <c r="F931" s="111"/>
    </row>
    <row r="932" spans="3:6" s="4" customFormat="1">
      <c r="C932" s="589"/>
      <c r="D932" s="589"/>
      <c r="E932" s="111"/>
      <c r="F932" s="111"/>
    </row>
    <row r="933" spans="3:6" s="4" customFormat="1">
      <c r="C933" s="589"/>
      <c r="D933" s="589"/>
      <c r="E933" s="111"/>
      <c r="F933" s="111"/>
    </row>
    <row r="934" spans="3:6" s="4" customFormat="1">
      <c r="C934" s="589"/>
      <c r="D934" s="589"/>
      <c r="E934" s="111"/>
      <c r="F934" s="111"/>
    </row>
    <row r="935" spans="3:6" s="4" customFormat="1">
      <c r="C935" s="589"/>
      <c r="D935" s="589"/>
      <c r="E935" s="111"/>
      <c r="F935" s="111"/>
    </row>
    <row r="936" spans="3:6" s="4" customFormat="1">
      <c r="C936" s="589"/>
      <c r="D936" s="589"/>
      <c r="E936" s="111"/>
      <c r="F936" s="111"/>
    </row>
    <row r="937" spans="3:6" s="4" customFormat="1">
      <c r="C937" s="589"/>
      <c r="D937" s="589"/>
      <c r="E937" s="111"/>
      <c r="F937" s="111"/>
    </row>
    <row r="938" spans="3:6" s="4" customFormat="1">
      <c r="C938" s="589"/>
      <c r="D938" s="589"/>
      <c r="E938" s="111"/>
      <c r="F938" s="111"/>
    </row>
    <row r="939" spans="3:6" s="4" customFormat="1">
      <c r="C939" s="589"/>
      <c r="D939" s="589"/>
      <c r="E939" s="111"/>
      <c r="F939" s="111"/>
    </row>
    <row r="940" spans="3:6" s="4" customFormat="1">
      <c r="C940" s="589"/>
      <c r="D940" s="589"/>
      <c r="E940" s="111"/>
      <c r="F940" s="111"/>
    </row>
    <row r="941" spans="3:6" s="4" customFormat="1">
      <c r="C941" s="589"/>
      <c r="D941" s="589"/>
      <c r="E941" s="111"/>
      <c r="F941" s="111"/>
    </row>
    <row r="942" spans="3:6" s="4" customFormat="1">
      <c r="C942" s="589"/>
      <c r="D942" s="589"/>
      <c r="E942" s="111"/>
      <c r="F942" s="111"/>
    </row>
    <row r="943" spans="3:6" s="4" customFormat="1">
      <c r="C943" s="589"/>
      <c r="D943" s="589"/>
      <c r="E943" s="111"/>
      <c r="F943" s="111"/>
    </row>
    <row r="944" spans="3:6" s="4" customFormat="1">
      <c r="C944" s="589"/>
      <c r="D944" s="589"/>
      <c r="E944" s="111"/>
      <c r="F944" s="111"/>
    </row>
    <row r="945" spans="3:6" s="4" customFormat="1">
      <c r="C945" s="589"/>
      <c r="D945" s="589"/>
      <c r="E945" s="111"/>
      <c r="F945" s="111"/>
    </row>
    <row r="946" spans="3:6" s="4" customFormat="1">
      <c r="C946" s="589"/>
      <c r="D946" s="589"/>
      <c r="E946" s="111"/>
      <c r="F946" s="111"/>
    </row>
    <row r="947" spans="3:6" s="4" customFormat="1">
      <c r="C947" s="589"/>
      <c r="D947" s="589"/>
      <c r="E947" s="111"/>
      <c r="F947" s="111"/>
    </row>
    <row r="948" spans="3:6" s="4" customFormat="1">
      <c r="C948" s="589"/>
      <c r="D948" s="589"/>
      <c r="E948" s="111"/>
      <c r="F948" s="111"/>
    </row>
    <row r="949" spans="3:6" s="4" customFormat="1">
      <c r="C949" s="589"/>
      <c r="D949" s="589"/>
      <c r="E949" s="111"/>
      <c r="F949" s="111"/>
    </row>
    <row r="950" spans="3:6" s="4" customFormat="1">
      <c r="C950" s="589"/>
      <c r="D950" s="589"/>
      <c r="E950" s="111"/>
      <c r="F950" s="111"/>
    </row>
    <row r="951" spans="3:6" s="4" customFormat="1">
      <c r="C951" s="589"/>
      <c r="D951" s="589"/>
      <c r="E951" s="111"/>
      <c r="F951" s="111"/>
    </row>
    <row r="952" spans="3:6" s="4" customFormat="1">
      <c r="C952" s="589"/>
      <c r="D952" s="589"/>
      <c r="E952" s="111"/>
      <c r="F952" s="111"/>
    </row>
    <row r="953" spans="3:6" s="4" customFormat="1">
      <c r="C953" s="589"/>
      <c r="D953" s="589"/>
      <c r="E953" s="111"/>
      <c r="F953" s="111"/>
    </row>
    <row r="954" spans="3:6" s="4" customFormat="1">
      <c r="C954" s="589"/>
      <c r="D954" s="589"/>
      <c r="E954" s="111"/>
      <c r="F954" s="111"/>
    </row>
    <row r="955" spans="3:6" s="4" customFormat="1">
      <c r="C955" s="589"/>
      <c r="D955" s="589"/>
      <c r="E955" s="111"/>
      <c r="F955" s="111"/>
    </row>
    <row r="956" spans="3:6" s="4" customFormat="1">
      <c r="C956" s="589"/>
      <c r="D956" s="589"/>
      <c r="E956" s="111"/>
      <c r="F956" s="111"/>
    </row>
    <row r="957" spans="3:6" s="4" customFormat="1">
      <c r="C957" s="589"/>
      <c r="D957" s="589"/>
      <c r="E957" s="111"/>
      <c r="F957" s="111"/>
    </row>
    <row r="958" spans="3:6" s="4" customFormat="1">
      <c r="C958" s="589"/>
      <c r="D958" s="589"/>
      <c r="E958" s="111"/>
      <c r="F958" s="111"/>
    </row>
    <row r="959" spans="3:6" s="4" customFormat="1">
      <c r="C959" s="589"/>
      <c r="D959" s="589"/>
      <c r="E959" s="111"/>
      <c r="F959" s="111"/>
    </row>
    <row r="960" spans="3:6" s="4" customFormat="1">
      <c r="C960" s="589"/>
      <c r="D960" s="589"/>
      <c r="E960" s="111"/>
      <c r="F960" s="111"/>
    </row>
    <row r="961" spans="3:6" s="4" customFormat="1">
      <c r="C961" s="589"/>
      <c r="D961" s="589"/>
      <c r="E961" s="111"/>
      <c r="F961" s="111"/>
    </row>
    <row r="962" spans="3:6" s="4" customFormat="1">
      <c r="C962" s="589"/>
      <c r="D962" s="589"/>
      <c r="E962" s="111"/>
      <c r="F962" s="111"/>
    </row>
    <row r="963" spans="3:6" s="4" customFormat="1">
      <c r="C963" s="589"/>
      <c r="D963" s="589"/>
      <c r="E963" s="111"/>
      <c r="F963" s="111"/>
    </row>
    <row r="964" spans="3:6" s="4" customFormat="1">
      <c r="C964" s="589"/>
      <c r="D964" s="589"/>
      <c r="E964" s="111"/>
      <c r="F964" s="111"/>
    </row>
    <row r="965" spans="3:6" s="4" customFormat="1">
      <c r="C965" s="589"/>
      <c r="D965" s="589"/>
      <c r="E965" s="111"/>
      <c r="F965" s="111"/>
    </row>
    <row r="966" spans="3:6" s="4" customFormat="1">
      <c r="C966" s="589"/>
      <c r="D966" s="589"/>
      <c r="E966" s="111"/>
      <c r="F966" s="111"/>
    </row>
    <row r="967" spans="3:6" s="4" customFormat="1">
      <c r="C967" s="589"/>
      <c r="D967" s="589"/>
      <c r="E967" s="111"/>
      <c r="F967" s="111"/>
    </row>
    <row r="968" spans="3:6" s="4" customFormat="1">
      <c r="C968" s="589"/>
      <c r="D968" s="589"/>
      <c r="E968" s="111"/>
      <c r="F968" s="111"/>
    </row>
    <row r="969" spans="3:6" s="4" customFormat="1">
      <c r="C969" s="589"/>
      <c r="D969" s="589"/>
      <c r="E969" s="111"/>
      <c r="F969" s="111"/>
    </row>
    <row r="970" spans="3:6" s="4" customFormat="1">
      <c r="C970" s="589"/>
      <c r="D970" s="589"/>
      <c r="E970" s="111"/>
      <c r="F970" s="111"/>
    </row>
    <row r="971" spans="3:6" s="4" customFormat="1">
      <c r="C971" s="589"/>
      <c r="D971" s="589"/>
      <c r="E971" s="111"/>
      <c r="F971" s="111"/>
    </row>
    <row r="972" spans="3:6" s="4" customFormat="1">
      <c r="C972" s="589"/>
      <c r="D972" s="589"/>
      <c r="E972" s="111"/>
      <c r="F972" s="111"/>
    </row>
    <row r="973" spans="3:6" s="4" customFormat="1">
      <c r="C973" s="589"/>
      <c r="D973" s="589"/>
      <c r="E973" s="111"/>
      <c r="F973" s="111"/>
    </row>
    <row r="974" spans="3:6" s="4" customFormat="1">
      <c r="C974" s="589"/>
      <c r="D974" s="589"/>
      <c r="E974" s="111"/>
      <c r="F974" s="111"/>
    </row>
    <row r="975" spans="3:6" s="4" customFormat="1">
      <c r="C975" s="589"/>
      <c r="D975" s="589"/>
      <c r="E975" s="111"/>
      <c r="F975" s="111"/>
    </row>
    <row r="976" spans="3:6" s="4" customFormat="1">
      <c r="C976" s="589"/>
      <c r="D976" s="589"/>
      <c r="E976" s="111"/>
      <c r="F976" s="111"/>
    </row>
    <row r="977" spans="3:6" s="4" customFormat="1">
      <c r="C977" s="589"/>
      <c r="D977" s="589"/>
      <c r="E977" s="111"/>
      <c r="F977" s="111"/>
    </row>
    <row r="978" spans="3:6" s="4" customFormat="1">
      <c r="C978" s="589"/>
      <c r="D978" s="589"/>
      <c r="E978" s="111"/>
      <c r="F978" s="111"/>
    </row>
    <row r="979" spans="3:6" s="4" customFormat="1">
      <c r="C979" s="589"/>
      <c r="D979" s="589"/>
      <c r="E979" s="111"/>
      <c r="F979" s="111"/>
    </row>
    <row r="980" spans="3:6" s="4" customFormat="1">
      <c r="C980" s="589"/>
      <c r="D980" s="589"/>
      <c r="E980" s="111"/>
      <c r="F980" s="111"/>
    </row>
    <row r="981" spans="3:6" s="4" customFormat="1">
      <c r="C981" s="589"/>
      <c r="D981" s="589"/>
      <c r="E981" s="111"/>
      <c r="F981" s="111"/>
    </row>
    <row r="982" spans="3:6" s="4" customFormat="1">
      <c r="C982" s="589"/>
      <c r="D982" s="589"/>
      <c r="E982" s="111"/>
      <c r="F982" s="111"/>
    </row>
    <row r="983" spans="3:6" s="4" customFormat="1">
      <c r="C983" s="589"/>
      <c r="D983" s="589"/>
      <c r="E983" s="111"/>
      <c r="F983" s="111"/>
    </row>
    <row r="984" spans="3:6" s="4" customFormat="1">
      <c r="C984" s="589"/>
      <c r="D984" s="589"/>
      <c r="E984" s="111"/>
      <c r="F984" s="111"/>
    </row>
    <row r="985" spans="3:6" s="4" customFormat="1">
      <c r="C985" s="589"/>
      <c r="D985" s="589"/>
      <c r="E985" s="111"/>
      <c r="F985" s="111"/>
    </row>
    <row r="986" spans="3:6" s="4" customFormat="1">
      <c r="C986" s="589"/>
      <c r="D986" s="589"/>
      <c r="E986" s="111"/>
      <c r="F986" s="111"/>
    </row>
    <row r="987" spans="3:6" s="4" customFormat="1">
      <c r="C987" s="589"/>
      <c r="D987" s="589"/>
      <c r="E987" s="111"/>
      <c r="F987" s="111"/>
    </row>
    <row r="988" spans="3:6" s="4" customFormat="1">
      <c r="C988" s="589"/>
      <c r="D988" s="589"/>
      <c r="E988" s="111"/>
      <c r="F988" s="111"/>
    </row>
    <row r="989" spans="3:6" s="4" customFormat="1">
      <c r="C989" s="589"/>
      <c r="D989" s="589"/>
      <c r="E989" s="111"/>
      <c r="F989" s="111"/>
    </row>
    <row r="990" spans="3:6" s="4" customFormat="1">
      <c r="C990" s="589"/>
      <c r="D990" s="589"/>
      <c r="E990" s="111"/>
      <c r="F990" s="111"/>
    </row>
    <row r="991" spans="3:6" s="4" customFormat="1">
      <c r="C991" s="589"/>
      <c r="D991" s="589"/>
      <c r="E991" s="111"/>
      <c r="F991" s="111"/>
    </row>
    <row r="992" spans="3:6" s="4" customFormat="1">
      <c r="C992" s="589"/>
      <c r="D992" s="589"/>
      <c r="E992" s="111"/>
      <c r="F992" s="111"/>
    </row>
    <row r="993" spans="3:6" s="4" customFormat="1">
      <c r="C993" s="589"/>
      <c r="D993" s="589"/>
      <c r="E993" s="111"/>
      <c r="F993" s="111"/>
    </row>
    <row r="994" spans="3:6" s="4" customFormat="1">
      <c r="C994" s="589"/>
      <c r="D994" s="589"/>
      <c r="E994" s="111"/>
      <c r="F994" s="111"/>
    </row>
    <row r="995" spans="3:6" s="4" customFormat="1">
      <c r="C995" s="589"/>
      <c r="D995" s="589"/>
      <c r="E995" s="111"/>
      <c r="F995" s="111"/>
    </row>
    <row r="996" spans="3:6" s="4" customFormat="1">
      <c r="C996" s="589"/>
      <c r="D996" s="589"/>
      <c r="E996" s="111"/>
      <c r="F996" s="111"/>
    </row>
    <row r="997" spans="3:6" s="4" customFormat="1">
      <c r="C997" s="589"/>
      <c r="D997" s="589"/>
      <c r="E997" s="111"/>
      <c r="F997" s="111"/>
    </row>
    <row r="998" spans="3:6" s="4" customFormat="1">
      <c r="C998" s="589"/>
      <c r="D998" s="589"/>
      <c r="E998" s="111"/>
      <c r="F998" s="111"/>
    </row>
    <row r="999" spans="3:6" s="4" customFormat="1">
      <c r="C999" s="589"/>
      <c r="D999" s="589"/>
      <c r="E999" s="111"/>
      <c r="F999" s="111"/>
    </row>
    <row r="1000" spans="3:6" s="4" customFormat="1">
      <c r="C1000" s="589"/>
      <c r="D1000" s="589"/>
      <c r="E1000" s="111"/>
      <c r="F1000" s="111"/>
    </row>
    <row r="1001" spans="3:6" s="4" customFormat="1">
      <c r="C1001" s="589"/>
      <c r="D1001" s="589"/>
      <c r="E1001" s="111"/>
      <c r="F1001" s="111"/>
    </row>
    <row r="1002" spans="3:6" s="4" customFormat="1">
      <c r="C1002" s="589"/>
      <c r="D1002" s="589"/>
      <c r="E1002" s="111"/>
      <c r="F1002" s="111"/>
    </row>
    <row r="1003" spans="3:6" s="4" customFormat="1">
      <c r="C1003" s="589"/>
      <c r="D1003" s="589"/>
      <c r="E1003" s="111"/>
      <c r="F1003" s="111"/>
    </row>
    <row r="1004" spans="3:6" s="4" customFormat="1">
      <c r="C1004" s="589"/>
      <c r="D1004" s="589"/>
      <c r="E1004" s="111"/>
      <c r="F1004" s="111"/>
    </row>
    <row r="1005" spans="3:6" s="4" customFormat="1">
      <c r="C1005" s="589"/>
      <c r="D1005" s="589"/>
      <c r="E1005" s="111"/>
      <c r="F1005" s="111"/>
    </row>
    <row r="1006" spans="3:6" s="4" customFormat="1">
      <c r="C1006" s="589"/>
      <c r="D1006" s="589"/>
      <c r="E1006" s="111"/>
      <c r="F1006" s="111"/>
    </row>
    <row r="1007" spans="3:6" s="4" customFormat="1">
      <c r="C1007" s="589"/>
      <c r="D1007" s="589"/>
      <c r="E1007" s="111"/>
      <c r="F1007" s="111"/>
    </row>
    <row r="1008" spans="3:6" s="4" customFormat="1">
      <c r="C1008" s="589"/>
      <c r="D1008" s="589"/>
      <c r="E1008" s="111"/>
      <c r="F1008" s="111"/>
    </row>
    <row r="1009" spans="3:6" s="4" customFormat="1">
      <c r="C1009" s="589"/>
      <c r="D1009" s="589"/>
      <c r="E1009" s="111"/>
      <c r="F1009" s="111"/>
    </row>
    <row r="1010" spans="3:6" s="4" customFormat="1">
      <c r="C1010" s="589"/>
      <c r="D1010" s="589"/>
      <c r="E1010" s="111"/>
      <c r="F1010" s="111"/>
    </row>
    <row r="1011" spans="3:6" s="4" customFormat="1">
      <c r="C1011" s="589"/>
      <c r="D1011" s="589"/>
      <c r="E1011" s="111"/>
      <c r="F1011" s="111"/>
    </row>
    <row r="1012" spans="3:6" s="4" customFormat="1">
      <c r="C1012" s="589"/>
      <c r="D1012" s="589"/>
      <c r="E1012" s="111"/>
      <c r="F1012" s="111"/>
    </row>
    <row r="1013" spans="3:6" s="4" customFormat="1">
      <c r="C1013" s="589"/>
      <c r="D1013" s="589"/>
      <c r="E1013" s="111"/>
      <c r="F1013" s="111"/>
    </row>
    <row r="1014" spans="3:6" s="4" customFormat="1">
      <c r="C1014" s="589"/>
      <c r="D1014" s="589"/>
      <c r="E1014" s="111"/>
      <c r="F1014" s="111"/>
    </row>
    <row r="1015" spans="3:6" s="4" customFormat="1">
      <c r="C1015" s="589"/>
      <c r="D1015" s="589"/>
      <c r="E1015" s="111"/>
      <c r="F1015" s="111"/>
    </row>
    <row r="1016" spans="3:6" s="4" customFormat="1">
      <c r="C1016" s="589"/>
      <c r="D1016" s="589"/>
      <c r="E1016" s="111"/>
      <c r="F1016" s="111"/>
    </row>
    <row r="1017" spans="3:6" s="4" customFormat="1">
      <c r="C1017" s="589"/>
      <c r="D1017" s="589"/>
      <c r="E1017" s="111"/>
      <c r="F1017" s="111"/>
    </row>
    <row r="1018" spans="3:6" s="4" customFormat="1">
      <c r="C1018" s="589"/>
      <c r="D1018" s="589"/>
      <c r="E1018" s="111"/>
      <c r="F1018" s="111"/>
    </row>
    <row r="1019" spans="3:6" s="4" customFormat="1">
      <c r="C1019" s="589"/>
      <c r="D1019" s="589"/>
      <c r="E1019" s="111"/>
      <c r="F1019" s="111"/>
    </row>
    <row r="1020" spans="3:6" s="4" customFormat="1">
      <c r="C1020" s="589"/>
      <c r="D1020" s="589"/>
      <c r="E1020" s="111"/>
      <c r="F1020" s="111"/>
    </row>
    <row r="1021" spans="3:6" s="4" customFormat="1">
      <c r="C1021" s="589"/>
      <c r="D1021" s="589"/>
      <c r="E1021" s="111"/>
      <c r="F1021" s="111"/>
    </row>
    <row r="1022" spans="3:6" s="4" customFormat="1">
      <c r="C1022" s="589"/>
      <c r="D1022" s="589"/>
      <c r="E1022" s="111"/>
      <c r="F1022" s="111"/>
    </row>
    <row r="1023" spans="3:6" s="4" customFormat="1">
      <c r="C1023" s="589"/>
      <c r="D1023" s="589"/>
      <c r="E1023" s="111"/>
      <c r="F1023" s="111"/>
    </row>
    <row r="1024" spans="3:6" s="4" customFormat="1">
      <c r="C1024" s="589"/>
      <c r="D1024" s="589"/>
      <c r="E1024" s="111"/>
      <c r="F1024" s="111"/>
    </row>
    <row r="1025" spans="3:6" s="4" customFormat="1">
      <c r="C1025" s="589"/>
      <c r="D1025" s="589"/>
      <c r="E1025" s="111"/>
      <c r="F1025" s="111"/>
    </row>
    <row r="1026" spans="3:6" s="4" customFormat="1">
      <c r="C1026" s="589"/>
      <c r="D1026" s="589"/>
      <c r="E1026" s="111"/>
      <c r="F1026" s="111"/>
    </row>
    <row r="1027" spans="3:6" s="4" customFormat="1">
      <c r="C1027" s="589"/>
      <c r="D1027" s="589"/>
      <c r="E1027" s="111"/>
      <c r="F1027" s="111"/>
    </row>
    <row r="1028" spans="3:6" s="4" customFormat="1">
      <c r="C1028" s="589"/>
      <c r="D1028" s="589"/>
      <c r="E1028" s="111"/>
      <c r="F1028" s="111"/>
    </row>
    <row r="1029" spans="3:6" s="4" customFormat="1">
      <c r="C1029" s="589"/>
      <c r="D1029" s="589"/>
      <c r="E1029" s="111"/>
      <c r="F1029" s="111"/>
    </row>
    <row r="1030" spans="3:6" s="4" customFormat="1">
      <c r="C1030" s="589"/>
      <c r="D1030" s="589"/>
      <c r="E1030" s="111"/>
      <c r="F1030" s="111"/>
    </row>
    <row r="1031" spans="3:6" s="4" customFormat="1">
      <c r="C1031" s="589"/>
      <c r="D1031" s="589"/>
      <c r="E1031" s="111"/>
      <c r="F1031" s="111"/>
    </row>
    <row r="1032" spans="3:6" s="4" customFormat="1">
      <c r="C1032" s="589"/>
      <c r="D1032" s="589"/>
      <c r="E1032" s="111"/>
      <c r="F1032" s="111"/>
    </row>
    <row r="1033" spans="3:6" s="4" customFormat="1">
      <c r="C1033" s="589"/>
      <c r="D1033" s="589"/>
      <c r="E1033" s="111"/>
      <c r="F1033" s="111"/>
    </row>
    <row r="1034" spans="3:6" s="4" customFormat="1">
      <c r="C1034" s="589"/>
      <c r="D1034" s="589"/>
      <c r="E1034" s="111"/>
      <c r="F1034" s="111"/>
    </row>
    <row r="1035" spans="3:6" s="4" customFormat="1">
      <c r="C1035" s="589"/>
      <c r="D1035" s="589"/>
      <c r="E1035" s="111"/>
      <c r="F1035" s="111"/>
    </row>
    <row r="1036" spans="3:6" s="4" customFormat="1">
      <c r="C1036" s="589"/>
      <c r="D1036" s="589"/>
      <c r="E1036" s="111"/>
      <c r="F1036" s="111"/>
    </row>
    <row r="1037" spans="3:6" s="4" customFormat="1">
      <c r="C1037" s="589"/>
      <c r="D1037" s="589"/>
      <c r="E1037" s="111"/>
      <c r="F1037" s="111"/>
    </row>
    <row r="1038" spans="3:6" s="4" customFormat="1">
      <c r="C1038" s="589"/>
      <c r="D1038" s="589"/>
      <c r="E1038" s="111"/>
      <c r="F1038" s="111"/>
    </row>
    <row r="1039" spans="3:6" s="4" customFormat="1">
      <c r="C1039" s="589"/>
      <c r="D1039" s="589"/>
      <c r="E1039" s="111"/>
      <c r="F1039" s="111"/>
    </row>
    <row r="1040" spans="3:6" s="4" customFormat="1">
      <c r="C1040" s="589"/>
      <c r="D1040" s="589"/>
      <c r="E1040" s="111"/>
      <c r="F1040" s="111"/>
    </row>
    <row r="1041" spans="3:6" s="4" customFormat="1">
      <c r="C1041" s="589"/>
      <c r="D1041" s="589"/>
      <c r="E1041" s="111"/>
      <c r="F1041" s="111"/>
    </row>
    <row r="1042" spans="3:6" s="4" customFormat="1">
      <c r="C1042" s="589"/>
      <c r="D1042" s="589"/>
      <c r="E1042" s="111"/>
      <c r="F1042" s="111"/>
    </row>
    <row r="1043" spans="3:6" s="4" customFormat="1">
      <c r="C1043" s="589"/>
      <c r="D1043" s="589"/>
      <c r="E1043" s="111"/>
      <c r="F1043" s="111"/>
    </row>
    <row r="1044" spans="3:6" s="4" customFormat="1">
      <c r="C1044" s="589"/>
      <c r="D1044" s="589"/>
      <c r="E1044" s="111"/>
      <c r="F1044" s="111"/>
    </row>
    <row r="1045" spans="3:6" s="4" customFormat="1">
      <c r="C1045" s="589"/>
      <c r="D1045" s="589"/>
      <c r="E1045" s="111"/>
      <c r="F1045" s="111"/>
    </row>
    <row r="1046" spans="3:6" s="4" customFormat="1">
      <c r="C1046" s="589"/>
      <c r="D1046" s="589"/>
      <c r="E1046" s="111"/>
      <c r="F1046" s="111"/>
    </row>
    <row r="1047" spans="3:6" s="4" customFormat="1">
      <c r="C1047" s="589"/>
      <c r="D1047" s="589"/>
      <c r="E1047" s="111"/>
      <c r="F1047" s="111"/>
    </row>
    <row r="1048" spans="3:6" s="4" customFormat="1">
      <c r="C1048" s="589"/>
      <c r="D1048" s="589"/>
      <c r="E1048" s="111"/>
      <c r="F1048" s="111"/>
    </row>
    <row r="1049" spans="3:6" s="4" customFormat="1">
      <c r="C1049" s="589"/>
      <c r="D1049" s="589"/>
      <c r="E1049" s="111"/>
      <c r="F1049" s="111"/>
    </row>
    <row r="1050" spans="3:6" s="4" customFormat="1">
      <c r="C1050" s="589"/>
      <c r="D1050" s="589"/>
      <c r="E1050" s="111"/>
      <c r="F1050" s="111"/>
    </row>
    <row r="1051" spans="3:6" s="4" customFormat="1">
      <c r="C1051" s="589"/>
      <c r="D1051" s="589"/>
      <c r="E1051" s="111"/>
      <c r="F1051" s="111"/>
    </row>
    <row r="1052" spans="3:6" s="4" customFormat="1">
      <c r="C1052" s="589"/>
      <c r="D1052" s="589"/>
      <c r="E1052" s="111"/>
      <c r="F1052" s="111"/>
    </row>
    <row r="1053" spans="3:6" s="4" customFormat="1">
      <c r="C1053" s="589"/>
      <c r="D1053" s="589"/>
      <c r="E1053" s="111"/>
      <c r="F1053" s="111"/>
    </row>
    <row r="1054" spans="3:6" s="4" customFormat="1">
      <c r="C1054" s="589"/>
      <c r="D1054" s="589"/>
      <c r="E1054" s="111"/>
      <c r="F1054" s="111"/>
    </row>
    <row r="1055" spans="3:6" s="4" customFormat="1">
      <c r="C1055" s="589"/>
      <c r="D1055" s="589"/>
      <c r="E1055" s="111"/>
      <c r="F1055" s="111"/>
    </row>
    <row r="1056" spans="3:6" s="4" customFormat="1">
      <c r="C1056" s="589"/>
      <c r="D1056" s="589"/>
      <c r="E1056" s="111"/>
      <c r="F1056" s="111"/>
    </row>
    <row r="1057" spans="3:6" s="4" customFormat="1">
      <c r="C1057" s="589"/>
      <c r="D1057" s="589"/>
      <c r="E1057" s="111"/>
      <c r="F1057" s="111"/>
    </row>
    <row r="1058" spans="3:6" s="4" customFormat="1">
      <c r="C1058" s="589"/>
      <c r="D1058" s="589"/>
      <c r="E1058" s="111"/>
      <c r="F1058" s="111"/>
    </row>
    <row r="1059" spans="3:6" s="4" customFormat="1">
      <c r="C1059" s="589"/>
      <c r="D1059" s="589"/>
      <c r="E1059" s="111"/>
      <c r="F1059" s="111"/>
    </row>
    <row r="1060" spans="3:6" s="4" customFormat="1">
      <c r="C1060" s="589"/>
      <c r="D1060" s="589"/>
      <c r="E1060" s="111"/>
      <c r="F1060" s="111"/>
    </row>
    <row r="1061" spans="3:6" s="4" customFormat="1">
      <c r="C1061" s="589"/>
      <c r="D1061" s="589"/>
      <c r="E1061" s="111"/>
      <c r="F1061" s="111"/>
    </row>
    <row r="1062" spans="3:6" s="4" customFormat="1">
      <c r="C1062" s="589"/>
      <c r="D1062" s="589"/>
      <c r="E1062" s="111"/>
      <c r="F1062" s="111"/>
    </row>
    <row r="1063" spans="3:6" s="4" customFormat="1">
      <c r="C1063" s="589"/>
      <c r="D1063" s="589"/>
      <c r="E1063" s="111"/>
      <c r="F1063" s="111"/>
    </row>
    <row r="1064" spans="3:6" s="4" customFormat="1">
      <c r="C1064" s="589"/>
      <c r="D1064" s="589"/>
      <c r="E1064" s="111"/>
      <c r="F1064" s="111"/>
    </row>
    <row r="1065" spans="3:6" s="4" customFormat="1">
      <c r="C1065" s="589"/>
      <c r="D1065" s="589"/>
      <c r="E1065" s="111"/>
      <c r="F1065" s="111"/>
    </row>
    <row r="1066" spans="3:6" s="4" customFormat="1">
      <c r="C1066" s="589"/>
      <c r="D1066" s="589"/>
      <c r="E1066" s="111"/>
      <c r="F1066" s="111"/>
    </row>
    <row r="1067" spans="3:6" s="4" customFormat="1">
      <c r="C1067" s="589"/>
      <c r="D1067" s="589"/>
      <c r="E1067" s="111"/>
      <c r="F1067" s="111"/>
    </row>
    <row r="1068" spans="3:6" s="4" customFormat="1">
      <c r="C1068" s="589"/>
      <c r="D1068" s="589"/>
      <c r="E1068" s="111"/>
      <c r="F1068" s="111"/>
    </row>
    <row r="1069" spans="3:6" s="4" customFormat="1">
      <c r="C1069" s="589"/>
      <c r="D1069" s="589"/>
      <c r="E1069" s="111"/>
      <c r="F1069" s="111"/>
    </row>
    <row r="1070" spans="3:6" s="4" customFormat="1">
      <c r="C1070" s="589"/>
      <c r="D1070" s="589"/>
      <c r="E1070" s="111"/>
      <c r="F1070" s="111"/>
    </row>
    <row r="1071" spans="3:6" s="4" customFormat="1">
      <c r="C1071" s="589"/>
      <c r="D1071" s="589"/>
      <c r="E1071" s="111"/>
      <c r="F1071" s="111"/>
    </row>
    <row r="1072" spans="3:6" s="4" customFormat="1">
      <c r="C1072" s="589"/>
      <c r="D1072" s="589"/>
      <c r="E1072" s="111"/>
      <c r="F1072" s="111"/>
    </row>
    <row r="1073" spans="3:6" s="4" customFormat="1">
      <c r="C1073" s="589"/>
      <c r="D1073" s="589"/>
      <c r="E1073" s="111"/>
      <c r="F1073" s="111"/>
    </row>
    <row r="1074" spans="3:6" s="4" customFormat="1">
      <c r="C1074" s="589"/>
      <c r="D1074" s="589"/>
      <c r="E1074" s="111"/>
      <c r="F1074" s="111"/>
    </row>
    <row r="1075" spans="3:6" s="4" customFormat="1">
      <c r="C1075" s="589"/>
      <c r="D1075" s="589"/>
      <c r="E1075" s="111"/>
      <c r="F1075" s="111"/>
    </row>
    <row r="1076" spans="3:6" s="4" customFormat="1">
      <c r="C1076" s="589"/>
      <c r="D1076" s="589"/>
      <c r="E1076" s="111"/>
      <c r="F1076" s="111"/>
    </row>
    <row r="1077" spans="3:6" s="4" customFormat="1">
      <c r="C1077" s="589"/>
      <c r="D1077" s="589"/>
      <c r="E1077" s="111"/>
      <c r="F1077" s="111"/>
    </row>
    <row r="1078" spans="3:6" s="4" customFormat="1">
      <c r="C1078" s="589"/>
      <c r="D1078" s="589"/>
      <c r="E1078" s="111"/>
      <c r="F1078" s="111"/>
    </row>
    <row r="1079" spans="3:6" s="4" customFormat="1">
      <c r="C1079" s="589"/>
      <c r="D1079" s="589"/>
      <c r="E1079" s="111"/>
      <c r="F1079" s="111"/>
    </row>
    <row r="1080" spans="3:6" s="4" customFormat="1">
      <c r="C1080" s="589"/>
      <c r="D1080" s="589"/>
      <c r="E1080" s="111"/>
      <c r="F1080" s="111"/>
    </row>
    <row r="1081" spans="3:6" s="4" customFormat="1">
      <c r="C1081" s="589"/>
      <c r="D1081" s="589"/>
      <c r="E1081" s="111"/>
      <c r="F1081" s="111"/>
    </row>
    <row r="1082" spans="3:6" s="4" customFormat="1">
      <c r="C1082" s="589"/>
      <c r="D1082" s="589"/>
      <c r="E1082" s="111"/>
      <c r="F1082" s="111"/>
    </row>
    <row r="1083" spans="3:6" s="4" customFormat="1">
      <c r="C1083" s="589"/>
      <c r="D1083" s="589"/>
      <c r="E1083" s="111"/>
      <c r="F1083" s="111"/>
    </row>
    <row r="1084" spans="3:6" s="4" customFormat="1">
      <c r="C1084" s="589"/>
      <c r="D1084" s="589"/>
      <c r="E1084" s="111"/>
      <c r="F1084" s="111"/>
    </row>
    <row r="1085" spans="3:6" s="4" customFormat="1">
      <c r="C1085" s="589"/>
      <c r="D1085" s="589"/>
      <c r="E1085" s="111"/>
      <c r="F1085" s="111"/>
    </row>
    <row r="1086" spans="3:6" s="4" customFormat="1">
      <c r="C1086" s="589"/>
      <c r="D1086" s="589"/>
      <c r="E1086" s="111"/>
      <c r="F1086" s="111"/>
    </row>
    <row r="1087" spans="3:6" s="4" customFormat="1">
      <c r="C1087" s="589"/>
      <c r="D1087" s="589"/>
      <c r="E1087" s="111"/>
      <c r="F1087" s="111"/>
    </row>
    <row r="1088" spans="3:6" s="4" customFormat="1">
      <c r="C1088" s="589"/>
      <c r="D1088" s="589"/>
      <c r="E1088" s="111"/>
      <c r="F1088" s="111"/>
    </row>
    <row r="1089" spans="3:6" s="4" customFormat="1">
      <c r="C1089" s="589"/>
      <c r="D1089" s="589"/>
      <c r="E1089" s="111"/>
      <c r="F1089" s="111"/>
    </row>
    <row r="1090" spans="3:6" s="4" customFormat="1">
      <c r="C1090" s="589"/>
      <c r="D1090" s="589"/>
      <c r="E1090" s="111"/>
      <c r="F1090" s="111"/>
    </row>
    <row r="1091" spans="3:6" s="4" customFormat="1">
      <c r="C1091" s="589"/>
      <c r="D1091" s="589"/>
      <c r="E1091" s="111"/>
      <c r="F1091" s="111"/>
    </row>
    <row r="1092" spans="3:6" s="4" customFormat="1">
      <c r="C1092" s="589"/>
      <c r="D1092" s="589"/>
      <c r="E1092" s="111"/>
      <c r="F1092" s="111"/>
    </row>
    <row r="1093" spans="3:6" s="4" customFormat="1">
      <c r="C1093" s="589"/>
      <c r="D1093" s="589"/>
      <c r="E1093" s="111"/>
      <c r="F1093" s="111"/>
    </row>
    <row r="1094" spans="3:6" s="4" customFormat="1">
      <c r="C1094" s="589"/>
      <c r="D1094" s="589"/>
      <c r="E1094" s="111"/>
      <c r="F1094" s="111"/>
    </row>
    <row r="1095" spans="3:6" s="4" customFormat="1">
      <c r="C1095" s="589"/>
      <c r="D1095" s="589"/>
      <c r="E1095" s="111"/>
      <c r="F1095" s="111"/>
    </row>
    <row r="1096" spans="3:6" s="4" customFormat="1">
      <c r="C1096" s="589"/>
      <c r="D1096" s="589"/>
      <c r="E1096" s="111"/>
      <c r="F1096" s="111"/>
    </row>
    <row r="1097" spans="3:6" s="4" customFormat="1">
      <c r="C1097" s="589"/>
      <c r="D1097" s="589"/>
      <c r="E1097" s="111"/>
      <c r="F1097" s="111"/>
    </row>
    <row r="1098" spans="3:6" s="4" customFormat="1">
      <c r="C1098" s="589"/>
      <c r="D1098" s="589"/>
      <c r="E1098" s="111"/>
      <c r="F1098" s="111"/>
    </row>
    <row r="1099" spans="3:6" s="4" customFormat="1">
      <c r="C1099" s="589"/>
      <c r="D1099" s="589"/>
      <c r="E1099" s="111"/>
      <c r="F1099" s="111"/>
    </row>
    <row r="1100" spans="3:6" s="4" customFormat="1">
      <c r="C1100" s="589"/>
      <c r="D1100" s="589"/>
      <c r="E1100" s="111"/>
      <c r="F1100" s="111"/>
    </row>
    <row r="1101" spans="3:6" s="4" customFormat="1">
      <c r="C1101" s="589"/>
      <c r="D1101" s="589"/>
      <c r="E1101" s="111"/>
      <c r="F1101" s="111"/>
    </row>
    <row r="1102" spans="3:6" s="4" customFormat="1">
      <c r="C1102" s="589"/>
      <c r="D1102" s="589"/>
      <c r="E1102" s="111"/>
      <c r="F1102" s="111"/>
    </row>
    <row r="1103" spans="3:6" s="4" customFormat="1">
      <c r="C1103" s="589"/>
      <c r="D1103" s="589"/>
      <c r="E1103" s="111"/>
      <c r="F1103" s="111"/>
    </row>
    <row r="1104" spans="3:6" s="4" customFormat="1">
      <c r="C1104" s="589"/>
      <c r="D1104" s="589"/>
      <c r="E1104" s="111"/>
      <c r="F1104" s="111"/>
    </row>
    <row r="1105" spans="3:6" s="4" customFormat="1">
      <c r="C1105" s="589"/>
      <c r="D1105" s="589"/>
      <c r="E1105" s="111"/>
      <c r="F1105" s="111"/>
    </row>
    <row r="1106" spans="3:6" s="4" customFormat="1">
      <c r="C1106" s="589"/>
      <c r="D1106" s="589"/>
      <c r="E1106" s="111"/>
      <c r="F1106" s="111"/>
    </row>
    <row r="1107" spans="3:6" s="4" customFormat="1">
      <c r="C1107" s="589"/>
      <c r="D1107" s="589"/>
      <c r="E1107" s="111"/>
      <c r="F1107" s="111"/>
    </row>
    <row r="1108" spans="3:6" s="4" customFormat="1">
      <c r="C1108" s="589"/>
      <c r="D1108" s="589"/>
      <c r="E1108" s="111"/>
      <c r="F1108" s="111"/>
    </row>
    <row r="1109" spans="3:6" s="4" customFormat="1">
      <c r="C1109" s="589"/>
      <c r="D1109" s="589"/>
      <c r="E1109" s="111"/>
      <c r="F1109" s="111"/>
    </row>
    <row r="1110" spans="3:6" s="4" customFormat="1">
      <c r="C1110" s="589"/>
      <c r="D1110" s="589"/>
      <c r="E1110" s="111"/>
      <c r="F1110" s="111"/>
    </row>
    <row r="1111" spans="3:6" s="4" customFormat="1">
      <c r="C1111" s="589"/>
      <c r="D1111" s="589"/>
      <c r="E1111" s="111"/>
      <c r="F1111" s="111"/>
    </row>
    <row r="1112" spans="3:6" s="4" customFormat="1">
      <c r="C1112" s="589"/>
      <c r="D1112" s="589"/>
      <c r="E1112" s="111"/>
      <c r="F1112" s="111"/>
    </row>
    <row r="1113" spans="3:6" s="4" customFormat="1">
      <c r="C1113" s="589"/>
      <c r="D1113" s="589"/>
      <c r="E1113" s="111"/>
      <c r="F1113" s="111"/>
    </row>
    <row r="1114" spans="3:6" s="4" customFormat="1">
      <c r="C1114" s="589"/>
      <c r="D1114" s="589"/>
      <c r="E1114" s="111"/>
      <c r="F1114" s="111"/>
    </row>
    <row r="1115" spans="3:6" s="4" customFormat="1">
      <c r="C1115" s="589"/>
      <c r="D1115" s="589"/>
      <c r="E1115" s="111"/>
      <c r="F1115" s="111"/>
    </row>
    <row r="1116" spans="3:6" s="4" customFormat="1">
      <c r="C1116" s="589"/>
      <c r="D1116" s="589"/>
      <c r="E1116" s="111"/>
      <c r="F1116" s="111"/>
    </row>
    <row r="1117" spans="3:6" s="4" customFormat="1">
      <c r="C1117" s="589"/>
      <c r="D1117" s="589"/>
      <c r="E1117" s="111"/>
      <c r="F1117" s="111"/>
    </row>
    <row r="1118" spans="3:6" s="4" customFormat="1">
      <c r="C1118" s="589"/>
      <c r="D1118" s="589"/>
      <c r="E1118" s="111"/>
      <c r="F1118" s="111"/>
    </row>
    <row r="1119" spans="3:6" s="4" customFormat="1">
      <c r="C1119" s="589"/>
      <c r="D1119" s="589"/>
      <c r="E1119" s="111"/>
      <c r="F1119" s="111"/>
    </row>
    <row r="1120" spans="3:6" s="4" customFormat="1">
      <c r="C1120" s="589"/>
      <c r="D1120" s="589"/>
      <c r="E1120" s="111"/>
      <c r="F1120" s="111"/>
    </row>
    <row r="1121" spans="3:6" s="4" customFormat="1">
      <c r="C1121" s="589"/>
      <c r="D1121" s="589"/>
      <c r="E1121" s="111"/>
      <c r="F1121" s="111"/>
    </row>
    <row r="1122" spans="3:6" s="4" customFormat="1">
      <c r="C1122" s="589"/>
      <c r="D1122" s="589"/>
      <c r="E1122" s="111"/>
      <c r="F1122" s="111"/>
    </row>
    <row r="1123" spans="3:6" s="4" customFormat="1">
      <c r="C1123" s="589"/>
      <c r="D1123" s="589"/>
      <c r="E1123" s="111"/>
      <c r="F1123" s="111"/>
    </row>
    <row r="1124" spans="3:6" s="4" customFormat="1">
      <c r="C1124" s="589"/>
      <c r="D1124" s="589"/>
      <c r="E1124" s="111"/>
      <c r="F1124" s="111"/>
    </row>
    <row r="1125" spans="3:6" s="4" customFormat="1">
      <c r="C1125" s="589"/>
      <c r="D1125" s="589"/>
      <c r="E1125" s="111"/>
      <c r="F1125" s="111"/>
    </row>
    <row r="1126" spans="3:6" s="4" customFormat="1">
      <c r="C1126" s="589"/>
      <c r="D1126" s="589"/>
      <c r="E1126" s="111"/>
      <c r="F1126" s="111"/>
    </row>
    <row r="1127" spans="3:6" s="4" customFormat="1">
      <c r="C1127" s="589"/>
      <c r="D1127" s="589"/>
      <c r="E1127" s="111"/>
      <c r="F1127" s="111"/>
    </row>
    <row r="1128" spans="3:6" s="4" customFormat="1">
      <c r="C1128" s="589"/>
      <c r="D1128" s="589"/>
      <c r="E1128" s="111"/>
      <c r="F1128" s="111"/>
    </row>
    <row r="1129" spans="3:6" s="4" customFormat="1">
      <c r="C1129" s="589"/>
      <c r="D1129" s="589"/>
      <c r="E1129" s="111"/>
      <c r="F1129" s="111"/>
    </row>
    <row r="1130" spans="3:6" s="4" customFormat="1">
      <c r="C1130" s="589"/>
      <c r="D1130" s="589"/>
      <c r="E1130" s="111"/>
      <c r="F1130" s="111"/>
    </row>
    <row r="1131" spans="3:6" s="4" customFormat="1">
      <c r="C1131" s="589"/>
      <c r="D1131" s="589"/>
      <c r="E1131" s="111"/>
      <c r="F1131" s="111"/>
    </row>
    <row r="1132" spans="3:6" s="4" customFormat="1">
      <c r="C1132" s="589"/>
      <c r="D1132" s="589"/>
      <c r="E1132" s="111"/>
      <c r="F1132" s="111"/>
    </row>
    <row r="1133" spans="3:6" s="4" customFormat="1">
      <c r="C1133" s="589"/>
      <c r="D1133" s="589"/>
      <c r="E1133" s="111"/>
      <c r="F1133" s="111"/>
    </row>
    <row r="1134" spans="3:6" s="4" customFormat="1">
      <c r="C1134" s="589"/>
      <c r="D1134" s="589"/>
      <c r="E1134" s="111"/>
      <c r="F1134" s="111"/>
    </row>
    <row r="1135" spans="3:6" s="4" customFormat="1">
      <c r="C1135" s="589"/>
      <c r="D1135" s="589"/>
      <c r="E1135" s="111"/>
      <c r="F1135" s="111"/>
    </row>
    <row r="1136" spans="3:6" s="4" customFormat="1">
      <c r="C1136" s="589"/>
      <c r="D1136" s="589"/>
      <c r="E1136" s="111"/>
      <c r="F1136" s="111"/>
    </row>
    <row r="1137" spans="3:6" s="4" customFormat="1">
      <c r="C1137" s="589"/>
      <c r="D1137" s="589"/>
      <c r="E1137" s="111"/>
      <c r="F1137" s="111"/>
    </row>
    <row r="1138" spans="3:6" s="4" customFormat="1">
      <c r="C1138" s="589"/>
      <c r="D1138" s="589"/>
      <c r="E1138" s="111"/>
      <c r="F1138" s="111"/>
    </row>
    <row r="1139" spans="3:6" s="4" customFormat="1">
      <c r="C1139" s="589"/>
      <c r="D1139" s="589"/>
      <c r="E1139" s="111"/>
      <c r="F1139" s="111"/>
    </row>
    <row r="1140" spans="3:6" s="4" customFormat="1">
      <c r="C1140" s="589"/>
      <c r="D1140" s="589"/>
      <c r="E1140" s="111"/>
      <c r="F1140" s="111"/>
    </row>
    <row r="1141" spans="3:6" s="4" customFormat="1">
      <c r="C1141" s="589"/>
      <c r="D1141" s="589"/>
      <c r="E1141" s="111"/>
      <c r="F1141" s="111"/>
    </row>
    <row r="1142" spans="3:6" s="4" customFormat="1">
      <c r="C1142" s="589"/>
      <c r="D1142" s="589"/>
      <c r="E1142" s="111"/>
      <c r="F1142" s="111"/>
    </row>
    <row r="1143" spans="3:6" s="4" customFormat="1">
      <c r="C1143" s="589"/>
      <c r="D1143" s="589"/>
      <c r="E1143" s="111"/>
      <c r="F1143" s="111"/>
    </row>
    <row r="1144" spans="3:6" s="4" customFormat="1">
      <c r="C1144" s="589"/>
      <c r="D1144" s="589"/>
      <c r="E1144" s="111"/>
      <c r="F1144" s="111"/>
    </row>
    <row r="1145" spans="3:6" s="4" customFormat="1">
      <c r="C1145" s="589"/>
      <c r="D1145" s="589"/>
      <c r="E1145" s="111"/>
      <c r="F1145" s="111"/>
    </row>
    <row r="1146" spans="3:6" s="4" customFormat="1">
      <c r="C1146" s="589"/>
      <c r="D1146" s="589"/>
      <c r="E1146" s="111"/>
      <c r="F1146" s="111"/>
    </row>
    <row r="1147" spans="3:6" s="4" customFormat="1">
      <c r="C1147" s="589"/>
      <c r="D1147" s="589"/>
      <c r="E1147" s="111"/>
      <c r="F1147" s="111"/>
    </row>
    <row r="1148" spans="3:6" s="4" customFormat="1">
      <c r="C1148" s="589"/>
      <c r="D1148" s="589"/>
      <c r="E1148" s="111"/>
      <c r="F1148" s="111"/>
    </row>
    <row r="1149" spans="3:6" s="4" customFormat="1">
      <c r="C1149" s="589"/>
      <c r="D1149" s="589"/>
      <c r="E1149" s="111"/>
      <c r="F1149" s="111"/>
    </row>
    <row r="1150" spans="3:6" s="4" customFormat="1">
      <c r="C1150" s="589"/>
      <c r="D1150" s="589"/>
      <c r="E1150" s="111"/>
      <c r="F1150" s="111"/>
    </row>
    <row r="1151" spans="3:6" s="4" customFormat="1">
      <c r="C1151" s="589"/>
      <c r="D1151" s="589"/>
      <c r="E1151" s="111"/>
      <c r="F1151" s="111"/>
    </row>
    <row r="1152" spans="3:6" s="4" customFormat="1">
      <c r="C1152" s="589"/>
      <c r="D1152" s="589"/>
      <c r="E1152" s="111"/>
      <c r="F1152" s="111"/>
    </row>
    <row r="1153" spans="3:6" s="4" customFormat="1">
      <c r="C1153" s="589"/>
      <c r="D1153" s="589"/>
      <c r="E1153" s="111"/>
      <c r="F1153" s="111"/>
    </row>
    <row r="1154" spans="3:6" s="4" customFormat="1">
      <c r="C1154" s="589"/>
      <c r="D1154" s="589"/>
      <c r="E1154" s="111"/>
      <c r="F1154" s="111"/>
    </row>
    <row r="1155" spans="3:6" s="4" customFormat="1">
      <c r="C1155" s="589"/>
      <c r="D1155" s="589"/>
      <c r="E1155" s="111"/>
      <c r="F1155" s="111"/>
    </row>
    <row r="1156" spans="3:6" s="4" customFormat="1">
      <c r="C1156" s="589"/>
      <c r="D1156" s="589"/>
      <c r="E1156" s="111"/>
      <c r="F1156" s="111"/>
    </row>
    <row r="1157" spans="3:6" s="4" customFormat="1">
      <c r="C1157" s="589"/>
      <c r="D1157" s="589"/>
      <c r="E1157" s="111"/>
      <c r="F1157" s="111"/>
    </row>
    <row r="1158" spans="3:6" s="4" customFormat="1">
      <c r="C1158" s="589"/>
      <c r="D1158" s="589"/>
      <c r="E1158" s="111"/>
      <c r="F1158" s="111"/>
    </row>
    <row r="1159" spans="3:6" s="4" customFormat="1">
      <c r="C1159" s="589"/>
      <c r="D1159" s="589"/>
      <c r="E1159" s="111"/>
      <c r="F1159" s="111"/>
    </row>
    <row r="1160" spans="3:6" s="4" customFormat="1">
      <c r="C1160" s="589"/>
      <c r="D1160" s="589"/>
      <c r="E1160" s="111"/>
      <c r="F1160" s="111"/>
    </row>
    <row r="1161" spans="3:6" s="4" customFormat="1">
      <c r="C1161" s="589"/>
      <c r="D1161" s="589"/>
      <c r="E1161" s="111"/>
      <c r="F1161" s="111"/>
    </row>
    <row r="1162" spans="3:6" s="4" customFormat="1">
      <c r="C1162" s="589"/>
      <c r="D1162" s="589"/>
      <c r="E1162" s="111"/>
      <c r="F1162" s="111"/>
    </row>
    <row r="1163" spans="3:6" s="4" customFormat="1">
      <c r="C1163" s="589"/>
      <c r="D1163" s="589"/>
      <c r="E1163" s="111"/>
      <c r="F1163" s="111"/>
    </row>
    <row r="1164" spans="3:6" s="4" customFormat="1">
      <c r="C1164" s="589"/>
      <c r="D1164" s="589"/>
      <c r="E1164" s="111"/>
      <c r="F1164" s="111"/>
    </row>
    <row r="1165" spans="3:6" s="4" customFormat="1">
      <c r="C1165" s="589"/>
      <c r="D1165" s="589"/>
      <c r="E1165" s="111"/>
      <c r="F1165" s="111"/>
    </row>
    <row r="1166" spans="3:6" s="4" customFormat="1">
      <c r="C1166" s="589"/>
      <c r="D1166" s="589"/>
      <c r="E1166" s="111"/>
      <c r="F1166" s="111"/>
    </row>
    <row r="1167" spans="3:6" s="4" customFormat="1">
      <c r="C1167" s="589"/>
      <c r="D1167" s="589"/>
      <c r="E1167" s="111"/>
      <c r="F1167" s="111"/>
    </row>
    <row r="1168" spans="3:6" s="4" customFormat="1">
      <c r="C1168" s="589"/>
      <c r="D1168" s="589"/>
      <c r="E1168" s="111"/>
      <c r="F1168" s="111"/>
    </row>
    <row r="1169" spans="3:6" s="4" customFormat="1">
      <c r="C1169" s="589"/>
      <c r="D1169" s="589"/>
      <c r="E1169" s="111"/>
      <c r="F1169" s="111"/>
    </row>
    <row r="1170" spans="3:6" s="4" customFormat="1">
      <c r="C1170" s="589"/>
      <c r="D1170" s="589"/>
      <c r="E1170" s="111"/>
      <c r="F1170" s="111"/>
    </row>
    <row r="1171" spans="3:6" s="4" customFormat="1">
      <c r="C1171" s="589"/>
      <c r="D1171" s="589"/>
      <c r="E1171" s="111"/>
      <c r="F1171" s="111"/>
    </row>
    <row r="1172" spans="3:6" s="4" customFormat="1">
      <c r="C1172" s="589"/>
      <c r="D1172" s="589"/>
      <c r="E1172" s="111"/>
      <c r="F1172" s="111"/>
    </row>
    <row r="1173" spans="3:6" s="4" customFormat="1">
      <c r="C1173" s="589"/>
      <c r="D1173" s="589"/>
      <c r="E1173" s="111"/>
      <c r="F1173" s="111"/>
    </row>
    <row r="1174" spans="3:6" s="4" customFormat="1">
      <c r="C1174" s="589"/>
      <c r="D1174" s="589"/>
      <c r="E1174" s="111"/>
      <c r="F1174" s="111"/>
    </row>
    <row r="1175" spans="3:6" s="4" customFormat="1">
      <c r="C1175" s="589"/>
      <c r="D1175" s="589"/>
      <c r="E1175" s="111"/>
      <c r="F1175" s="111"/>
    </row>
    <row r="1176" spans="3:6" s="4" customFormat="1">
      <c r="C1176" s="589"/>
      <c r="D1176" s="589"/>
      <c r="E1176" s="111"/>
      <c r="F1176" s="111"/>
    </row>
    <row r="1177" spans="3:6" s="4" customFormat="1">
      <c r="C1177" s="589"/>
      <c r="D1177" s="589"/>
      <c r="E1177" s="111"/>
      <c r="F1177" s="111"/>
    </row>
    <row r="1178" spans="3:6" s="4" customFormat="1">
      <c r="C1178" s="589"/>
      <c r="D1178" s="589"/>
      <c r="E1178" s="111"/>
      <c r="F1178" s="111"/>
    </row>
    <row r="1179" spans="3:6" s="4" customFormat="1">
      <c r="C1179" s="589"/>
      <c r="D1179" s="589"/>
      <c r="E1179" s="111"/>
      <c r="F1179" s="111"/>
    </row>
    <row r="1180" spans="3:6" s="4" customFormat="1">
      <c r="C1180" s="589"/>
      <c r="D1180" s="589"/>
      <c r="E1180" s="111"/>
      <c r="F1180" s="111"/>
    </row>
    <row r="1181" spans="3:6" s="4" customFormat="1">
      <c r="C1181" s="589"/>
      <c r="D1181" s="589"/>
      <c r="E1181" s="111"/>
      <c r="F1181" s="111"/>
    </row>
    <row r="1182" spans="3:6" s="4" customFormat="1">
      <c r="C1182" s="589"/>
      <c r="D1182" s="589"/>
      <c r="E1182" s="111"/>
      <c r="F1182" s="111"/>
    </row>
    <row r="1183" spans="3:6" s="4" customFormat="1">
      <c r="C1183" s="589"/>
      <c r="D1183" s="589"/>
      <c r="E1183" s="111"/>
      <c r="F1183" s="111"/>
    </row>
    <row r="1184" spans="3:6" s="4" customFormat="1">
      <c r="C1184" s="589"/>
      <c r="D1184" s="589"/>
      <c r="E1184" s="111"/>
      <c r="F1184" s="111"/>
    </row>
    <row r="1185" spans="3:6" s="4" customFormat="1">
      <c r="C1185" s="589"/>
      <c r="D1185" s="589"/>
      <c r="E1185" s="111"/>
      <c r="F1185" s="111"/>
    </row>
    <row r="1186" spans="3:6" s="4" customFormat="1">
      <c r="C1186" s="589"/>
      <c r="D1186" s="589"/>
      <c r="E1186" s="111"/>
      <c r="F1186" s="111"/>
    </row>
    <row r="1187" spans="3:6" s="4" customFormat="1">
      <c r="C1187" s="589"/>
      <c r="D1187" s="589"/>
      <c r="E1187" s="111"/>
      <c r="F1187" s="111"/>
    </row>
    <row r="1188" spans="3:6" s="4" customFormat="1">
      <c r="C1188" s="589"/>
      <c r="D1188" s="589"/>
      <c r="E1188" s="111"/>
      <c r="F1188" s="111"/>
    </row>
    <row r="1189" spans="3:6" s="4" customFormat="1">
      <c r="C1189" s="589"/>
      <c r="D1189" s="589"/>
      <c r="E1189" s="111"/>
      <c r="F1189" s="111"/>
    </row>
    <row r="1190" spans="3:6" s="4" customFormat="1">
      <c r="C1190" s="589"/>
      <c r="D1190" s="589"/>
      <c r="E1190" s="111"/>
      <c r="F1190" s="111"/>
    </row>
    <row r="1191" spans="3:6" s="4" customFormat="1">
      <c r="C1191" s="589"/>
      <c r="D1191" s="589"/>
      <c r="E1191" s="111"/>
      <c r="F1191" s="111"/>
    </row>
    <row r="1192" spans="3:6" s="4" customFormat="1">
      <c r="C1192" s="589"/>
      <c r="D1192" s="589"/>
      <c r="E1192" s="111"/>
      <c r="F1192" s="111"/>
    </row>
    <row r="1193" spans="3:6" s="4" customFormat="1">
      <c r="C1193" s="589"/>
      <c r="D1193" s="589"/>
      <c r="E1193" s="111"/>
      <c r="F1193" s="111"/>
    </row>
    <row r="1194" spans="3:6" s="4" customFormat="1">
      <c r="C1194" s="589"/>
      <c r="D1194" s="589"/>
      <c r="E1194" s="111"/>
      <c r="F1194" s="111"/>
    </row>
    <row r="1195" spans="3:6" s="4" customFormat="1">
      <c r="C1195" s="589"/>
      <c r="D1195" s="589"/>
      <c r="E1195" s="111"/>
      <c r="F1195" s="111"/>
    </row>
    <row r="1196" spans="3:6" s="4" customFormat="1">
      <c r="C1196" s="589"/>
      <c r="D1196" s="589"/>
      <c r="E1196" s="111"/>
      <c r="F1196" s="111"/>
    </row>
    <row r="1197" spans="3:6" s="4" customFormat="1">
      <c r="C1197" s="589"/>
      <c r="D1197" s="589"/>
      <c r="E1197" s="111"/>
      <c r="F1197" s="111"/>
    </row>
    <row r="1198" spans="3:6" s="4" customFormat="1">
      <c r="C1198" s="589"/>
      <c r="D1198" s="589"/>
      <c r="E1198" s="111"/>
      <c r="F1198" s="111"/>
    </row>
    <row r="1199" spans="3:6" s="4" customFormat="1">
      <c r="C1199" s="589"/>
      <c r="D1199" s="589"/>
      <c r="E1199" s="111"/>
      <c r="F1199" s="111"/>
    </row>
    <row r="1200" spans="3:6" s="4" customFormat="1">
      <c r="C1200" s="589"/>
      <c r="D1200" s="589"/>
      <c r="E1200" s="111"/>
      <c r="F1200" s="111"/>
    </row>
    <row r="1201" spans="3:6" s="4" customFormat="1">
      <c r="C1201" s="589"/>
      <c r="D1201" s="589"/>
      <c r="E1201" s="111"/>
      <c r="F1201" s="111"/>
    </row>
    <row r="1202" spans="3:6" s="4" customFormat="1">
      <c r="C1202" s="589"/>
      <c r="D1202" s="589"/>
      <c r="E1202" s="111"/>
      <c r="F1202" s="111"/>
    </row>
    <row r="1203" spans="3:6" s="4" customFormat="1">
      <c r="C1203" s="589"/>
      <c r="D1203" s="589"/>
      <c r="E1203" s="111"/>
      <c r="F1203" s="111"/>
    </row>
    <row r="1204" spans="3:6" s="4" customFormat="1">
      <c r="C1204" s="589"/>
      <c r="D1204" s="589"/>
      <c r="E1204" s="111"/>
      <c r="F1204" s="111"/>
    </row>
    <row r="1205" spans="3:6" s="4" customFormat="1">
      <c r="C1205" s="589"/>
      <c r="D1205" s="589"/>
      <c r="E1205" s="111"/>
      <c r="F1205" s="111"/>
    </row>
    <row r="1206" spans="3:6" s="4" customFormat="1">
      <c r="C1206" s="589"/>
      <c r="D1206" s="589"/>
      <c r="E1206" s="111"/>
      <c r="F1206" s="111"/>
    </row>
    <row r="1207" spans="3:6" s="4" customFormat="1">
      <c r="C1207" s="589"/>
      <c r="D1207" s="589"/>
      <c r="E1207" s="111"/>
      <c r="F1207" s="111"/>
    </row>
    <row r="1208" spans="3:6" s="4" customFormat="1">
      <c r="C1208" s="589"/>
      <c r="D1208" s="589"/>
      <c r="E1208" s="111"/>
      <c r="F1208" s="111"/>
    </row>
    <row r="1209" spans="3:6" s="4" customFormat="1">
      <c r="C1209" s="589"/>
      <c r="D1209" s="589"/>
      <c r="E1209" s="111"/>
      <c r="F1209" s="111"/>
    </row>
    <row r="1210" spans="3:6" s="4" customFormat="1">
      <c r="C1210" s="589"/>
      <c r="D1210" s="589"/>
      <c r="E1210" s="111"/>
      <c r="F1210" s="111"/>
    </row>
    <row r="1211" spans="3:6" s="4" customFormat="1">
      <c r="C1211" s="589"/>
      <c r="D1211" s="589"/>
      <c r="E1211" s="111"/>
      <c r="F1211" s="111"/>
    </row>
    <row r="1212" spans="3:6" s="4" customFormat="1">
      <c r="C1212" s="589"/>
      <c r="D1212" s="589"/>
      <c r="E1212" s="111"/>
      <c r="F1212" s="111"/>
    </row>
    <row r="1213" spans="3:6" s="4" customFormat="1">
      <c r="C1213" s="589"/>
      <c r="D1213" s="589"/>
      <c r="E1213" s="111"/>
      <c r="F1213" s="111"/>
    </row>
    <row r="1214" spans="3:6" s="4" customFormat="1">
      <c r="C1214" s="589"/>
      <c r="D1214" s="589"/>
      <c r="E1214" s="111"/>
      <c r="F1214" s="111"/>
    </row>
    <row r="1215" spans="3:6" s="4" customFormat="1">
      <c r="C1215" s="589"/>
      <c r="D1215" s="589"/>
      <c r="E1215" s="111"/>
      <c r="F1215" s="111"/>
    </row>
    <row r="1216" spans="3:6" s="4" customFormat="1">
      <c r="C1216" s="589"/>
      <c r="D1216" s="589"/>
      <c r="E1216" s="111"/>
      <c r="F1216" s="111"/>
    </row>
    <row r="1217" spans="3:6" s="4" customFormat="1">
      <c r="C1217" s="589"/>
      <c r="D1217" s="589"/>
      <c r="E1217" s="111"/>
      <c r="F1217" s="111"/>
    </row>
    <row r="1218" spans="3:6" s="4" customFormat="1">
      <c r="C1218" s="589"/>
      <c r="D1218" s="589"/>
      <c r="E1218" s="111"/>
      <c r="F1218" s="111"/>
    </row>
    <row r="1219" spans="3:6" s="4" customFormat="1">
      <c r="C1219" s="589"/>
      <c r="D1219" s="589"/>
      <c r="E1219" s="111"/>
      <c r="F1219" s="111"/>
    </row>
    <row r="1220" spans="3:6" s="4" customFormat="1">
      <c r="C1220" s="589"/>
      <c r="D1220" s="589"/>
      <c r="E1220" s="111"/>
      <c r="F1220" s="111"/>
    </row>
    <row r="1221" spans="3:6" s="4" customFormat="1">
      <c r="C1221" s="589"/>
      <c r="D1221" s="589"/>
      <c r="E1221" s="111"/>
      <c r="F1221" s="111"/>
    </row>
    <row r="1222" spans="3:6" s="4" customFormat="1">
      <c r="C1222" s="589"/>
      <c r="D1222" s="589"/>
      <c r="E1222" s="111"/>
      <c r="F1222" s="111"/>
    </row>
    <row r="1223" spans="3:6" s="4" customFormat="1">
      <c r="C1223" s="589"/>
      <c r="D1223" s="589"/>
      <c r="E1223" s="111"/>
      <c r="F1223" s="111"/>
    </row>
    <row r="1224" spans="3:6" s="4" customFormat="1">
      <c r="C1224" s="589"/>
      <c r="D1224" s="589"/>
      <c r="E1224" s="111"/>
      <c r="F1224" s="111"/>
    </row>
    <row r="1225" spans="3:6" s="4" customFormat="1">
      <c r="C1225" s="589"/>
      <c r="D1225" s="589"/>
      <c r="E1225" s="111"/>
      <c r="F1225" s="111"/>
    </row>
    <row r="1226" spans="3:6" s="4" customFormat="1">
      <c r="C1226" s="589"/>
      <c r="D1226" s="589"/>
      <c r="E1226" s="111"/>
      <c r="F1226" s="111"/>
    </row>
    <row r="1227" spans="3:6" s="4" customFormat="1">
      <c r="C1227" s="589"/>
      <c r="D1227" s="589"/>
      <c r="E1227" s="111"/>
      <c r="F1227" s="111"/>
    </row>
    <row r="1228" spans="3:6" s="4" customFormat="1">
      <c r="C1228" s="589"/>
      <c r="D1228" s="589"/>
      <c r="E1228" s="111"/>
      <c r="F1228" s="111"/>
    </row>
    <row r="1229" spans="3:6" s="4" customFormat="1">
      <c r="C1229" s="589"/>
      <c r="D1229" s="589"/>
      <c r="E1229" s="111"/>
      <c r="F1229" s="111"/>
    </row>
    <row r="1230" spans="3:6" s="4" customFormat="1">
      <c r="C1230" s="589"/>
      <c r="D1230" s="589"/>
      <c r="E1230" s="111"/>
      <c r="F1230" s="111"/>
    </row>
    <row r="1231" spans="3:6" s="4" customFormat="1">
      <c r="C1231" s="589"/>
      <c r="D1231" s="589"/>
      <c r="E1231" s="111"/>
      <c r="F1231" s="111"/>
    </row>
    <row r="1232" spans="3:6" s="4" customFormat="1">
      <c r="C1232" s="589"/>
      <c r="D1232" s="589"/>
      <c r="E1232" s="111"/>
      <c r="F1232" s="111"/>
    </row>
    <row r="1233" spans="3:6" s="4" customFormat="1">
      <c r="C1233" s="589"/>
      <c r="D1233" s="589"/>
      <c r="E1233" s="111"/>
      <c r="F1233" s="111"/>
    </row>
    <row r="1234" spans="3:6" s="4" customFormat="1">
      <c r="C1234" s="589"/>
      <c r="D1234" s="589"/>
      <c r="E1234" s="111"/>
      <c r="F1234" s="111"/>
    </row>
    <row r="1235" spans="3:6" s="4" customFormat="1">
      <c r="C1235" s="589"/>
      <c r="D1235" s="589"/>
      <c r="E1235" s="111"/>
      <c r="F1235" s="111"/>
    </row>
    <row r="1236" spans="3:6" s="4" customFormat="1">
      <c r="C1236" s="589"/>
      <c r="D1236" s="589"/>
      <c r="E1236" s="111"/>
      <c r="F1236" s="111"/>
    </row>
    <row r="1237" spans="3:6" s="4" customFormat="1">
      <c r="C1237" s="589"/>
      <c r="D1237" s="589"/>
      <c r="E1237" s="111"/>
      <c r="F1237" s="111"/>
    </row>
    <row r="1238" spans="3:6" s="4" customFormat="1">
      <c r="C1238" s="589"/>
      <c r="D1238" s="589"/>
      <c r="E1238" s="111"/>
      <c r="F1238" s="111"/>
    </row>
    <row r="1239" spans="3:6" s="4" customFormat="1">
      <c r="C1239" s="589"/>
      <c r="D1239" s="589"/>
      <c r="E1239" s="111"/>
      <c r="F1239" s="111"/>
    </row>
    <row r="1240" spans="3:6" s="4" customFormat="1">
      <c r="C1240" s="589"/>
      <c r="D1240" s="589"/>
      <c r="E1240" s="111"/>
      <c r="F1240" s="111"/>
    </row>
    <row r="1241" spans="3:6" s="4" customFormat="1">
      <c r="C1241" s="589"/>
      <c r="D1241" s="589"/>
      <c r="E1241" s="111"/>
      <c r="F1241" s="111"/>
    </row>
    <row r="1242" spans="3:6" s="4" customFormat="1">
      <c r="C1242" s="589"/>
      <c r="D1242" s="589"/>
      <c r="E1242" s="111"/>
      <c r="F1242" s="111"/>
    </row>
    <row r="1243" spans="3:6" s="4" customFormat="1">
      <c r="C1243" s="589"/>
      <c r="D1243" s="589"/>
      <c r="E1243" s="111"/>
      <c r="F1243" s="111"/>
    </row>
    <row r="1244" spans="3:6" s="4" customFormat="1">
      <c r="C1244" s="589"/>
      <c r="D1244" s="589"/>
      <c r="E1244" s="111"/>
      <c r="F1244" s="111"/>
    </row>
    <row r="1245" spans="3:6" s="4" customFormat="1">
      <c r="C1245" s="589"/>
      <c r="D1245" s="589"/>
      <c r="E1245" s="111"/>
      <c r="F1245" s="111"/>
    </row>
    <row r="1246" spans="3:6" s="4" customFormat="1">
      <c r="C1246" s="589"/>
      <c r="D1246" s="589"/>
      <c r="E1246" s="111"/>
      <c r="F1246" s="111"/>
    </row>
    <row r="1247" spans="3:6" s="4" customFormat="1">
      <c r="C1247" s="589"/>
      <c r="D1247" s="589"/>
      <c r="E1247" s="111"/>
      <c r="F1247" s="111"/>
    </row>
    <row r="1248" spans="3:6" s="4" customFormat="1">
      <c r="C1248" s="589"/>
      <c r="D1248" s="589"/>
      <c r="E1248" s="111"/>
      <c r="F1248" s="111"/>
    </row>
    <row r="1249" spans="3:6" s="4" customFormat="1">
      <c r="C1249" s="589"/>
      <c r="D1249" s="589"/>
      <c r="E1249" s="111"/>
      <c r="F1249" s="111"/>
    </row>
    <row r="1250" spans="3:6" s="4" customFormat="1">
      <c r="C1250" s="589"/>
      <c r="D1250" s="589"/>
      <c r="E1250" s="111"/>
      <c r="F1250" s="111"/>
    </row>
    <row r="1251" spans="3:6" s="4" customFormat="1">
      <c r="C1251" s="589"/>
      <c r="D1251" s="589"/>
      <c r="E1251" s="111"/>
      <c r="F1251" s="111"/>
    </row>
    <row r="1252" spans="3:6" s="4" customFormat="1">
      <c r="C1252" s="589"/>
      <c r="D1252" s="589"/>
      <c r="E1252" s="111"/>
      <c r="F1252" s="111"/>
    </row>
    <row r="1253" spans="3:6" s="4" customFormat="1">
      <c r="C1253" s="589"/>
      <c r="D1253" s="589"/>
      <c r="E1253" s="111"/>
      <c r="F1253" s="111"/>
    </row>
    <row r="1254" spans="3:6" s="4" customFormat="1">
      <c r="C1254" s="589"/>
      <c r="D1254" s="589"/>
      <c r="E1254" s="111"/>
      <c r="F1254" s="111"/>
    </row>
    <row r="1255" spans="3:6" s="4" customFormat="1">
      <c r="C1255" s="589"/>
      <c r="D1255" s="589"/>
      <c r="E1255" s="111"/>
      <c r="F1255" s="111"/>
    </row>
    <row r="1256" spans="3:6" s="4" customFormat="1">
      <c r="C1256" s="589"/>
      <c r="D1256" s="589"/>
      <c r="E1256" s="111"/>
      <c r="F1256" s="111"/>
    </row>
    <row r="1257" spans="3:6" s="4" customFormat="1">
      <c r="C1257" s="589"/>
      <c r="D1257" s="589"/>
      <c r="E1257" s="111"/>
      <c r="F1257" s="111"/>
    </row>
    <row r="1258" spans="3:6" s="4" customFormat="1">
      <c r="C1258" s="589"/>
      <c r="D1258" s="589"/>
      <c r="E1258" s="111"/>
      <c r="F1258" s="111"/>
    </row>
    <row r="1259" spans="3:6" s="4" customFormat="1">
      <c r="C1259" s="589"/>
      <c r="D1259" s="589"/>
      <c r="E1259" s="111"/>
      <c r="F1259" s="111"/>
    </row>
    <row r="1260" spans="3:6" s="4" customFormat="1">
      <c r="C1260" s="589"/>
      <c r="D1260" s="589"/>
      <c r="E1260" s="111"/>
      <c r="F1260" s="111"/>
    </row>
    <row r="1261" spans="3:6" s="4" customFormat="1">
      <c r="C1261" s="589"/>
      <c r="D1261" s="589"/>
      <c r="E1261" s="111"/>
      <c r="F1261" s="111"/>
    </row>
    <row r="1262" spans="3:6" s="4" customFormat="1">
      <c r="C1262" s="589"/>
      <c r="D1262" s="589"/>
      <c r="E1262" s="111"/>
      <c r="F1262" s="111"/>
    </row>
    <row r="1263" spans="3:6" s="4" customFormat="1">
      <c r="C1263" s="589"/>
      <c r="D1263" s="589"/>
      <c r="E1263" s="111"/>
      <c r="F1263" s="111"/>
    </row>
    <row r="1264" spans="3:6" s="4" customFormat="1">
      <c r="C1264" s="589"/>
      <c r="D1264" s="589"/>
      <c r="E1264" s="111"/>
      <c r="F1264" s="111"/>
    </row>
    <row r="1265" spans="3:6" s="4" customFormat="1">
      <c r="C1265" s="589"/>
      <c r="D1265" s="589"/>
      <c r="E1265" s="111"/>
      <c r="F1265" s="111"/>
    </row>
    <row r="1266" spans="3:6" s="4" customFormat="1">
      <c r="C1266" s="589"/>
      <c r="D1266" s="589"/>
      <c r="E1266" s="111"/>
      <c r="F1266" s="111"/>
    </row>
    <row r="1267" spans="3:6" s="4" customFormat="1">
      <c r="C1267" s="589"/>
      <c r="D1267" s="589"/>
      <c r="E1267" s="111"/>
      <c r="F1267" s="111"/>
    </row>
    <row r="1268" spans="3:6" s="4" customFormat="1">
      <c r="C1268" s="589"/>
      <c r="D1268" s="589"/>
      <c r="E1268" s="111"/>
      <c r="F1268" s="111"/>
    </row>
    <row r="1269" spans="3:6" s="4" customFormat="1">
      <c r="C1269" s="589"/>
      <c r="D1269" s="589"/>
      <c r="E1269" s="111"/>
      <c r="F1269" s="111"/>
    </row>
    <row r="1270" spans="3:6" s="4" customFormat="1">
      <c r="C1270" s="589"/>
      <c r="D1270" s="589"/>
      <c r="E1270" s="111"/>
      <c r="F1270" s="111"/>
    </row>
    <row r="1271" spans="3:6" s="4" customFormat="1">
      <c r="C1271" s="589"/>
      <c r="D1271" s="589"/>
      <c r="E1271" s="111"/>
      <c r="F1271" s="111"/>
    </row>
    <row r="1272" spans="3:6" s="4" customFormat="1">
      <c r="C1272" s="589"/>
      <c r="D1272" s="589"/>
      <c r="E1272" s="111"/>
      <c r="F1272" s="111"/>
    </row>
    <row r="1273" spans="3:6" s="4" customFormat="1">
      <c r="C1273" s="589"/>
      <c r="D1273" s="589"/>
      <c r="E1273" s="111"/>
      <c r="F1273" s="111"/>
    </row>
    <row r="1274" spans="3:6" s="4" customFormat="1">
      <c r="C1274" s="589"/>
      <c r="D1274" s="589"/>
      <c r="E1274" s="111"/>
      <c r="F1274" s="111"/>
    </row>
    <row r="1275" spans="3:6" s="4" customFormat="1">
      <c r="C1275" s="589"/>
      <c r="D1275" s="589"/>
      <c r="E1275" s="111"/>
      <c r="F1275" s="111"/>
    </row>
    <row r="1276" spans="3:6" s="4" customFormat="1">
      <c r="C1276" s="589"/>
      <c r="D1276" s="589"/>
      <c r="E1276" s="111"/>
      <c r="F1276" s="111"/>
    </row>
    <row r="1277" spans="3:6" s="4" customFormat="1">
      <c r="C1277" s="589"/>
      <c r="D1277" s="589"/>
      <c r="E1277" s="111"/>
      <c r="F1277" s="111"/>
    </row>
    <row r="1278" spans="3:6" s="4" customFormat="1">
      <c r="C1278" s="589"/>
      <c r="D1278" s="589"/>
      <c r="E1278" s="111"/>
      <c r="F1278" s="111"/>
    </row>
    <row r="1279" spans="3:6" s="4" customFormat="1">
      <c r="C1279" s="589"/>
      <c r="D1279" s="589"/>
      <c r="E1279" s="111"/>
      <c r="F1279" s="111"/>
    </row>
    <row r="1280" spans="3:6" s="4" customFormat="1">
      <c r="C1280" s="589"/>
      <c r="D1280" s="589"/>
      <c r="E1280" s="111"/>
      <c r="F1280" s="111"/>
    </row>
    <row r="1281" spans="3:6" s="4" customFormat="1">
      <c r="C1281" s="589"/>
      <c r="D1281" s="589"/>
      <c r="E1281" s="111"/>
      <c r="F1281" s="111"/>
    </row>
    <row r="1282" spans="3:6" s="4" customFormat="1">
      <c r="C1282" s="589"/>
      <c r="D1282" s="589"/>
      <c r="E1282" s="111"/>
      <c r="F1282" s="111"/>
    </row>
    <row r="1283" spans="3:6" s="4" customFormat="1">
      <c r="C1283" s="589"/>
      <c r="D1283" s="589"/>
      <c r="E1283" s="111"/>
      <c r="F1283" s="111"/>
    </row>
    <row r="1284" spans="3:6" s="4" customFormat="1">
      <c r="C1284" s="589"/>
      <c r="D1284" s="589"/>
      <c r="E1284" s="111"/>
      <c r="F1284" s="111"/>
    </row>
    <row r="1285" spans="3:6" s="4" customFormat="1">
      <c r="C1285" s="589"/>
      <c r="D1285" s="589"/>
      <c r="E1285" s="111"/>
      <c r="F1285" s="111"/>
    </row>
    <row r="1286" spans="3:6" s="4" customFormat="1">
      <c r="C1286" s="589"/>
      <c r="D1286" s="589"/>
      <c r="E1286" s="111"/>
      <c r="F1286" s="111"/>
    </row>
    <row r="1287" spans="3:6" s="4" customFormat="1">
      <c r="C1287" s="589"/>
      <c r="D1287" s="589"/>
      <c r="E1287" s="111"/>
      <c r="F1287" s="111"/>
    </row>
    <row r="1288" spans="3:6" s="4" customFormat="1">
      <c r="C1288" s="589"/>
      <c r="D1288" s="589"/>
      <c r="E1288" s="111"/>
      <c r="F1288" s="111"/>
    </row>
    <row r="1289" spans="3:6" s="4" customFormat="1">
      <c r="C1289" s="589"/>
      <c r="D1289" s="589"/>
      <c r="E1289" s="111"/>
      <c r="F1289" s="111"/>
    </row>
    <row r="1290" spans="3:6" s="4" customFormat="1">
      <c r="C1290" s="589"/>
      <c r="D1290" s="589"/>
      <c r="E1290" s="111"/>
      <c r="F1290" s="111"/>
    </row>
    <row r="1291" spans="3:6" s="4" customFormat="1">
      <c r="C1291" s="589"/>
      <c r="D1291" s="589"/>
      <c r="E1291" s="111"/>
      <c r="F1291" s="111"/>
    </row>
    <row r="1292" spans="3:6" s="4" customFormat="1">
      <c r="C1292" s="589"/>
      <c r="D1292" s="589"/>
      <c r="E1292" s="111"/>
      <c r="F1292" s="111"/>
    </row>
    <row r="1293" spans="3:6" s="4" customFormat="1">
      <c r="C1293" s="589"/>
      <c r="D1293" s="589"/>
      <c r="E1293" s="111"/>
      <c r="F1293" s="111"/>
    </row>
    <row r="1294" spans="3:6" s="4" customFormat="1">
      <c r="C1294" s="589"/>
      <c r="D1294" s="589"/>
      <c r="E1294" s="111"/>
      <c r="F1294" s="111"/>
    </row>
    <row r="1295" spans="3:6" s="4" customFormat="1">
      <c r="C1295" s="589"/>
      <c r="D1295" s="589"/>
      <c r="E1295" s="111"/>
      <c r="F1295" s="111"/>
    </row>
    <row r="1296" spans="3:6" s="4" customFormat="1">
      <c r="C1296" s="589"/>
      <c r="D1296" s="589"/>
      <c r="E1296" s="111"/>
      <c r="F1296" s="111"/>
    </row>
    <row r="1297" spans="3:6" s="4" customFormat="1">
      <c r="C1297" s="589"/>
      <c r="D1297" s="589"/>
      <c r="E1297" s="111"/>
      <c r="F1297" s="111"/>
    </row>
    <row r="1298" spans="3:6" s="4" customFormat="1">
      <c r="C1298" s="589"/>
      <c r="D1298" s="589"/>
      <c r="E1298" s="111"/>
      <c r="F1298" s="111"/>
    </row>
    <row r="1299" spans="3:6" s="4" customFormat="1">
      <c r="C1299" s="589"/>
      <c r="D1299" s="589"/>
      <c r="E1299" s="111"/>
      <c r="F1299" s="111"/>
    </row>
    <row r="1300" spans="3:6" s="4" customFormat="1">
      <c r="C1300" s="589"/>
      <c r="D1300" s="589"/>
      <c r="E1300" s="111"/>
      <c r="F1300" s="111"/>
    </row>
    <row r="1301" spans="3:6" s="4" customFormat="1">
      <c r="C1301" s="589"/>
      <c r="D1301" s="589"/>
      <c r="E1301" s="111"/>
      <c r="F1301" s="111"/>
    </row>
    <row r="1302" spans="3:6" s="4" customFormat="1">
      <c r="C1302" s="589"/>
      <c r="D1302" s="589"/>
      <c r="E1302" s="111"/>
      <c r="F1302" s="111"/>
    </row>
    <row r="1303" spans="3:6" s="4" customFormat="1">
      <c r="C1303" s="589"/>
      <c r="D1303" s="589"/>
      <c r="E1303" s="111"/>
      <c r="F1303" s="111"/>
    </row>
    <row r="1304" spans="3:6" s="4" customFormat="1">
      <c r="C1304" s="589"/>
      <c r="D1304" s="589"/>
      <c r="E1304" s="111"/>
      <c r="F1304" s="111"/>
    </row>
    <row r="1305" spans="3:6" s="4" customFormat="1">
      <c r="C1305" s="589"/>
      <c r="D1305" s="589"/>
      <c r="E1305" s="111"/>
      <c r="F1305" s="111"/>
    </row>
    <row r="1306" spans="3:6" s="4" customFormat="1">
      <c r="C1306" s="589"/>
      <c r="D1306" s="589"/>
      <c r="E1306" s="111"/>
      <c r="F1306" s="111"/>
    </row>
    <row r="1307" spans="3:6" s="4" customFormat="1">
      <c r="C1307" s="589"/>
      <c r="D1307" s="589"/>
      <c r="E1307" s="111"/>
      <c r="F1307" s="111"/>
    </row>
    <row r="1308" spans="3:6" s="4" customFormat="1">
      <c r="C1308" s="589"/>
      <c r="D1308" s="589"/>
      <c r="E1308" s="111"/>
      <c r="F1308" s="111"/>
    </row>
    <row r="1309" spans="3:6" s="4" customFormat="1">
      <c r="C1309" s="589"/>
      <c r="D1309" s="589"/>
      <c r="E1309" s="111"/>
      <c r="F1309" s="111"/>
    </row>
    <row r="1310" spans="3:6" s="4" customFormat="1">
      <c r="C1310" s="589"/>
      <c r="D1310" s="589"/>
      <c r="E1310" s="111"/>
      <c r="F1310" s="111"/>
    </row>
    <row r="1311" spans="3:6" s="4" customFormat="1">
      <c r="C1311" s="589"/>
      <c r="D1311" s="589"/>
      <c r="E1311" s="111"/>
      <c r="F1311" s="111"/>
    </row>
    <row r="1312" spans="3:6" s="4" customFormat="1">
      <c r="C1312" s="589"/>
      <c r="D1312" s="589"/>
      <c r="E1312" s="111"/>
      <c r="F1312" s="111"/>
    </row>
    <row r="1313" spans="3:6" s="4" customFormat="1">
      <c r="C1313" s="589"/>
      <c r="D1313" s="589"/>
      <c r="E1313" s="111"/>
      <c r="F1313" s="111"/>
    </row>
    <row r="1314" spans="3:6" s="4" customFormat="1">
      <c r="C1314" s="589"/>
      <c r="D1314" s="589"/>
      <c r="E1314" s="111"/>
      <c r="F1314" s="111"/>
    </row>
    <row r="1315" spans="3:6" s="4" customFormat="1">
      <c r="C1315" s="589"/>
      <c r="D1315" s="589"/>
      <c r="E1315" s="111"/>
      <c r="F1315" s="111"/>
    </row>
    <row r="1316" spans="3:6" s="4" customFormat="1">
      <c r="C1316" s="589"/>
      <c r="D1316" s="589"/>
      <c r="E1316" s="111"/>
      <c r="F1316" s="111"/>
    </row>
    <row r="1317" spans="3:6" s="4" customFormat="1">
      <c r="C1317" s="589"/>
      <c r="D1317" s="589"/>
      <c r="E1317" s="111"/>
      <c r="F1317" s="111"/>
    </row>
    <row r="1318" spans="3:6" s="4" customFormat="1">
      <c r="C1318" s="589"/>
      <c r="D1318" s="589"/>
      <c r="E1318" s="111"/>
      <c r="F1318" s="111"/>
    </row>
    <row r="1319" spans="3:6" s="4" customFormat="1">
      <c r="C1319" s="589"/>
      <c r="D1319" s="589"/>
      <c r="E1319" s="111"/>
      <c r="F1319" s="111"/>
    </row>
    <row r="1320" spans="3:6" s="4" customFormat="1">
      <c r="C1320" s="589"/>
      <c r="D1320" s="589"/>
      <c r="E1320" s="111"/>
      <c r="F1320" s="111"/>
    </row>
    <row r="1321" spans="3:6" s="4" customFormat="1">
      <c r="C1321" s="589"/>
      <c r="D1321" s="589"/>
      <c r="E1321" s="111"/>
      <c r="F1321" s="111"/>
    </row>
    <row r="1322" spans="3:6" s="4" customFormat="1">
      <c r="C1322" s="589"/>
      <c r="D1322" s="589"/>
      <c r="E1322" s="111"/>
      <c r="F1322" s="111"/>
    </row>
    <row r="1323" spans="3:6" s="4" customFormat="1">
      <c r="C1323" s="589"/>
      <c r="D1323" s="589"/>
      <c r="E1323" s="111"/>
      <c r="F1323" s="111"/>
    </row>
    <row r="1324" spans="3:6" s="4" customFormat="1">
      <c r="C1324" s="589"/>
      <c r="D1324" s="589"/>
      <c r="E1324" s="111"/>
      <c r="F1324" s="111"/>
    </row>
    <row r="1325" spans="3:6" s="4" customFormat="1">
      <c r="C1325" s="589"/>
      <c r="D1325" s="589"/>
      <c r="E1325" s="111"/>
      <c r="F1325" s="111"/>
    </row>
    <row r="1326" spans="3:6" s="4" customFormat="1">
      <c r="C1326" s="589"/>
      <c r="D1326" s="589"/>
      <c r="E1326" s="111"/>
      <c r="F1326" s="111"/>
    </row>
    <row r="1327" spans="3:6" s="4" customFormat="1">
      <c r="C1327" s="589"/>
      <c r="D1327" s="589"/>
      <c r="E1327" s="111"/>
      <c r="F1327" s="111"/>
    </row>
    <row r="1328" spans="3:6" s="4" customFormat="1">
      <c r="C1328" s="589"/>
      <c r="D1328" s="589"/>
      <c r="E1328" s="111"/>
      <c r="F1328" s="111"/>
    </row>
    <row r="1329" spans="3:6" s="4" customFormat="1">
      <c r="C1329" s="589"/>
      <c r="D1329" s="589"/>
      <c r="E1329" s="111"/>
      <c r="F1329" s="111"/>
    </row>
    <row r="1330" spans="3:6" s="4" customFormat="1">
      <c r="C1330" s="589"/>
      <c r="D1330" s="589"/>
      <c r="E1330" s="111"/>
      <c r="F1330" s="111"/>
    </row>
    <row r="1331" spans="3:6" s="4" customFormat="1">
      <c r="C1331" s="589"/>
      <c r="D1331" s="589"/>
      <c r="E1331" s="111"/>
      <c r="F1331" s="111"/>
    </row>
    <row r="1332" spans="3:6" s="4" customFormat="1">
      <c r="C1332" s="589"/>
      <c r="D1332" s="589"/>
      <c r="E1332" s="111"/>
      <c r="F1332" s="111"/>
    </row>
    <row r="1333" spans="3:6" s="4" customFormat="1">
      <c r="C1333" s="589"/>
      <c r="D1333" s="589"/>
      <c r="E1333" s="111"/>
      <c r="F1333" s="111"/>
    </row>
    <row r="1334" spans="3:6" s="4" customFormat="1">
      <c r="C1334" s="589"/>
      <c r="D1334" s="589"/>
      <c r="E1334" s="111"/>
      <c r="F1334" s="111"/>
    </row>
    <row r="1335" spans="3:6" s="4" customFormat="1">
      <c r="C1335" s="589"/>
      <c r="D1335" s="589"/>
      <c r="E1335" s="111"/>
      <c r="F1335" s="111"/>
    </row>
    <row r="1336" spans="3:6" s="4" customFormat="1">
      <c r="C1336" s="589"/>
      <c r="D1336" s="589"/>
      <c r="E1336" s="111"/>
      <c r="F1336" s="111"/>
    </row>
    <row r="1337" spans="3:6" s="4" customFormat="1">
      <c r="C1337" s="589"/>
      <c r="D1337" s="589"/>
      <c r="E1337" s="111"/>
      <c r="F1337" s="111"/>
    </row>
    <row r="1338" spans="3:6" s="4" customFormat="1">
      <c r="C1338" s="589"/>
      <c r="D1338" s="589"/>
      <c r="E1338" s="111"/>
      <c r="F1338" s="111"/>
    </row>
    <row r="1339" spans="3:6" s="4" customFormat="1">
      <c r="C1339" s="589"/>
      <c r="D1339" s="589"/>
      <c r="E1339" s="111"/>
      <c r="F1339" s="111"/>
    </row>
    <row r="1340" spans="3:6" s="4" customFormat="1">
      <c r="C1340" s="589"/>
      <c r="D1340" s="589"/>
      <c r="E1340" s="111"/>
      <c r="F1340" s="111"/>
    </row>
    <row r="1341" spans="3:6" s="4" customFormat="1">
      <c r="C1341" s="589"/>
      <c r="D1341" s="589"/>
      <c r="E1341" s="111"/>
      <c r="F1341" s="111"/>
    </row>
    <row r="1342" spans="3:6" s="4" customFormat="1">
      <c r="C1342" s="589"/>
      <c r="D1342" s="589"/>
      <c r="E1342" s="111"/>
      <c r="F1342" s="111"/>
    </row>
    <row r="1343" spans="3:6" s="4" customFormat="1">
      <c r="C1343" s="589"/>
      <c r="D1343" s="589"/>
      <c r="E1343" s="111"/>
      <c r="F1343" s="111"/>
    </row>
    <row r="1344" spans="3:6" s="4" customFormat="1">
      <c r="C1344" s="589"/>
      <c r="D1344" s="589"/>
      <c r="E1344" s="111"/>
      <c r="F1344" s="111"/>
    </row>
    <row r="1345" spans="3:6" s="4" customFormat="1">
      <c r="C1345" s="589"/>
      <c r="D1345" s="589"/>
      <c r="E1345" s="111"/>
      <c r="F1345" s="111"/>
    </row>
    <row r="1346" spans="3:6" s="4" customFormat="1">
      <c r="C1346" s="589"/>
      <c r="D1346" s="589"/>
      <c r="E1346" s="111"/>
      <c r="F1346" s="111"/>
    </row>
    <row r="1347" spans="3:6" s="4" customFormat="1">
      <c r="C1347" s="589"/>
      <c r="D1347" s="589"/>
      <c r="E1347" s="111"/>
      <c r="F1347" s="111"/>
    </row>
    <row r="1348" spans="3:6" s="4" customFormat="1">
      <c r="C1348" s="589"/>
      <c r="D1348" s="589"/>
      <c r="E1348" s="111"/>
      <c r="F1348" s="111"/>
    </row>
    <row r="1349" spans="3:6" s="4" customFormat="1">
      <c r="C1349" s="589"/>
      <c r="D1349" s="589"/>
      <c r="E1349" s="111"/>
      <c r="F1349" s="111"/>
    </row>
    <row r="1350" spans="3:6" s="4" customFormat="1">
      <c r="C1350" s="589"/>
      <c r="D1350" s="589"/>
      <c r="E1350" s="111"/>
      <c r="F1350" s="111"/>
    </row>
    <row r="1351" spans="3:6" s="4" customFormat="1">
      <c r="C1351" s="589"/>
      <c r="D1351" s="589"/>
      <c r="E1351" s="111"/>
      <c r="F1351" s="111"/>
    </row>
    <row r="1352" spans="3:6" s="4" customFormat="1">
      <c r="C1352" s="589"/>
      <c r="D1352" s="589"/>
      <c r="E1352" s="111"/>
      <c r="F1352" s="111"/>
    </row>
    <row r="1353" spans="3:6" s="4" customFormat="1">
      <c r="C1353" s="589"/>
      <c r="D1353" s="589"/>
      <c r="E1353" s="111"/>
      <c r="F1353" s="111"/>
    </row>
    <row r="1354" spans="3:6" s="4" customFormat="1">
      <c r="C1354" s="589"/>
      <c r="D1354" s="589"/>
      <c r="E1354" s="111"/>
      <c r="F1354" s="111"/>
    </row>
    <row r="1355" spans="3:6" s="4" customFormat="1">
      <c r="C1355" s="589"/>
      <c r="D1355" s="589"/>
      <c r="E1355" s="111"/>
      <c r="F1355" s="111"/>
    </row>
    <row r="1356" spans="3:6" s="4" customFormat="1">
      <c r="C1356" s="589"/>
      <c r="D1356" s="589"/>
      <c r="E1356" s="111"/>
      <c r="F1356" s="111"/>
    </row>
    <row r="1357" spans="3:6" s="4" customFormat="1">
      <c r="C1357" s="589"/>
      <c r="D1357" s="589"/>
      <c r="E1357" s="111"/>
      <c r="F1357" s="111"/>
    </row>
    <row r="1358" spans="3:6" s="4" customFormat="1">
      <c r="C1358" s="589"/>
      <c r="D1358" s="589"/>
      <c r="E1358" s="111"/>
      <c r="F1358" s="111"/>
    </row>
    <row r="1359" spans="3:6" s="4" customFormat="1">
      <c r="C1359" s="589"/>
      <c r="D1359" s="589"/>
      <c r="E1359" s="111"/>
      <c r="F1359" s="111"/>
    </row>
    <row r="1360" spans="3:6" s="4" customFormat="1">
      <c r="C1360" s="589"/>
      <c r="D1360" s="589"/>
      <c r="E1360" s="111"/>
      <c r="F1360" s="111"/>
    </row>
    <row r="1361" spans="3:6" s="4" customFormat="1">
      <c r="C1361" s="589"/>
      <c r="D1361" s="589"/>
      <c r="E1361" s="111"/>
      <c r="F1361" s="111"/>
    </row>
    <row r="1362" spans="3:6" s="4" customFormat="1">
      <c r="C1362" s="589"/>
      <c r="D1362" s="589"/>
      <c r="E1362" s="111"/>
      <c r="F1362" s="111"/>
    </row>
    <row r="1363" spans="3:6" s="4" customFormat="1">
      <c r="C1363" s="589"/>
      <c r="D1363" s="589"/>
      <c r="E1363" s="111"/>
      <c r="F1363" s="111"/>
    </row>
    <row r="1364" spans="3:6" s="4" customFormat="1">
      <c r="C1364" s="589"/>
      <c r="D1364" s="589"/>
      <c r="E1364" s="111"/>
      <c r="F1364" s="111"/>
    </row>
    <row r="1365" spans="3:6" s="4" customFormat="1">
      <c r="C1365" s="589"/>
      <c r="D1365" s="589"/>
      <c r="E1365" s="111"/>
      <c r="F1365" s="111"/>
    </row>
    <row r="1366" spans="3:6" s="4" customFormat="1">
      <c r="C1366" s="589"/>
      <c r="D1366" s="589"/>
      <c r="E1366" s="111"/>
      <c r="F1366" s="111"/>
    </row>
    <row r="1367" spans="3:6" s="4" customFormat="1">
      <c r="C1367" s="589"/>
      <c r="D1367" s="589"/>
      <c r="E1367" s="111"/>
      <c r="F1367" s="111"/>
    </row>
    <row r="1368" spans="3:6" s="4" customFormat="1">
      <c r="C1368" s="589"/>
      <c r="D1368" s="589"/>
      <c r="E1368" s="111"/>
      <c r="F1368" s="111"/>
    </row>
    <row r="1369" spans="3:6" s="4" customFormat="1">
      <c r="C1369" s="589"/>
      <c r="D1369" s="589"/>
      <c r="E1369" s="111"/>
      <c r="F1369" s="111"/>
    </row>
    <row r="1370" spans="3:6" s="4" customFormat="1">
      <c r="C1370" s="589"/>
      <c r="D1370" s="589"/>
      <c r="E1370" s="111"/>
      <c r="F1370" s="111"/>
    </row>
    <row r="1371" spans="3:6" s="4" customFormat="1">
      <c r="C1371" s="589"/>
      <c r="D1371" s="589"/>
      <c r="E1371" s="111"/>
      <c r="F1371" s="111"/>
    </row>
    <row r="1372" spans="3:6" s="4" customFormat="1">
      <c r="C1372" s="589"/>
      <c r="D1372" s="589"/>
      <c r="E1372" s="111"/>
      <c r="F1372" s="111"/>
    </row>
    <row r="1373" spans="3:6" s="4" customFormat="1">
      <c r="C1373" s="589"/>
      <c r="D1373" s="589"/>
      <c r="E1373" s="111"/>
      <c r="F1373" s="111"/>
    </row>
    <row r="1374" spans="3:6" s="4" customFormat="1">
      <c r="C1374" s="589"/>
      <c r="D1374" s="589"/>
      <c r="E1374" s="111"/>
      <c r="F1374" s="111"/>
    </row>
    <row r="1375" spans="3:6" s="4" customFormat="1">
      <c r="C1375" s="589"/>
      <c r="D1375" s="589"/>
      <c r="E1375" s="111"/>
      <c r="F1375" s="111"/>
    </row>
    <row r="1376" spans="3:6" s="4" customFormat="1">
      <c r="C1376" s="589"/>
      <c r="D1376" s="589"/>
      <c r="E1376" s="111"/>
      <c r="F1376" s="111"/>
    </row>
    <row r="1377" spans="3:6" s="4" customFormat="1">
      <c r="C1377" s="589"/>
      <c r="D1377" s="589"/>
      <c r="E1377" s="111"/>
      <c r="F1377" s="111"/>
    </row>
    <row r="1378" spans="3:6" s="4" customFormat="1">
      <c r="C1378" s="589"/>
      <c r="D1378" s="589"/>
      <c r="E1378" s="111"/>
      <c r="F1378" s="111"/>
    </row>
    <row r="1379" spans="3:6" s="4" customFormat="1">
      <c r="C1379" s="589"/>
      <c r="D1379" s="589"/>
      <c r="E1379" s="111"/>
      <c r="F1379" s="111"/>
    </row>
    <row r="1380" spans="3:6" s="4" customFormat="1">
      <c r="C1380" s="589"/>
      <c r="D1380" s="589"/>
      <c r="E1380" s="111"/>
      <c r="F1380" s="111"/>
    </row>
    <row r="1381" spans="3:6" s="4" customFormat="1">
      <c r="C1381" s="589"/>
      <c r="D1381" s="589"/>
      <c r="E1381" s="111"/>
      <c r="F1381" s="111"/>
    </row>
    <row r="1382" spans="3:6" s="4" customFormat="1">
      <c r="C1382" s="589"/>
      <c r="D1382" s="589"/>
      <c r="E1382" s="111"/>
      <c r="F1382" s="111"/>
    </row>
    <row r="1383" spans="3:6" s="4" customFormat="1">
      <c r="C1383" s="589"/>
      <c r="D1383" s="589"/>
      <c r="E1383" s="111"/>
      <c r="F1383" s="111"/>
    </row>
    <row r="1384" spans="3:6" s="4" customFormat="1">
      <c r="C1384" s="589"/>
      <c r="D1384" s="589"/>
      <c r="E1384" s="111"/>
      <c r="F1384" s="111"/>
    </row>
    <row r="1385" spans="3:6" s="4" customFormat="1">
      <c r="C1385" s="589"/>
      <c r="D1385" s="589"/>
      <c r="E1385" s="111"/>
      <c r="F1385" s="111"/>
    </row>
    <row r="1386" spans="3:6" s="4" customFormat="1">
      <c r="C1386" s="589"/>
      <c r="D1386" s="589"/>
      <c r="E1386" s="111"/>
      <c r="F1386" s="111"/>
    </row>
    <row r="1387" spans="3:6" s="4" customFormat="1">
      <c r="C1387" s="589"/>
      <c r="D1387" s="589"/>
      <c r="E1387" s="111"/>
      <c r="F1387" s="111"/>
    </row>
    <row r="1388" spans="3:6" s="4" customFormat="1">
      <c r="C1388" s="589"/>
      <c r="D1388" s="589"/>
      <c r="E1388" s="111"/>
      <c r="F1388" s="111"/>
    </row>
    <row r="1389" spans="3:6" s="4" customFormat="1">
      <c r="C1389" s="589"/>
      <c r="D1389" s="589"/>
      <c r="E1389" s="111"/>
      <c r="F1389" s="111"/>
    </row>
    <row r="1390" spans="3:6" s="4" customFormat="1">
      <c r="C1390" s="589"/>
      <c r="D1390" s="589"/>
      <c r="E1390" s="111"/>
      <c r="F1390" s="111"/>
    </row>
    <row r="1391" spans="3:6" s="4" customFormat="1">
      <c r="C1391" s="589"/>
      <c r="D1391" s="589"/>
      <c r="E1391" s="111"/>
      <c r="F1391" s="111"/>
    </row>
    <row r="1392" spans="3:6" s="4" customFormat="1">
      <c r="C1392" s="589"/>
      <c r="D1392" s="589"/>
      <c r="E1392" s="111"/>
      <c r="F1392" s="111"/>
    </row>
    <row r="1393" spans="3:6" s="4" customFormat="1">
      <c r="C1393" s="589"/>
      <c r="D1393" s="589"/>
      <c r="E1393" s="111"/>
      <c r="F1393" s="111"/>
    </row>
    <row r="1394" spans="3:6" s="4" customFormat="1">
      <c r="C1394" s="589"/>
      <c r="D1394" s="589"/>
      <c r="E1394" s="111"/>
      <c r="F1394" s="111"/>
    </row>
    <row r="1395" spans="3:6" s="4" customFormat="1">
      <c r="C1395" s="589"/>
      <c r="D1395" s="589"/>
      <c r="E1395" s="111"/>
      <c r="F1395" s="111"/>
    </row>
    <row r="1396" spans="3:6" s="4" customFormat="1">
      <c r="C1396" s="589"/>
      <c r="D1396" s="589"/>
      <c r="E1396" s="111"/>
      <c r="F1396" s="111"/>
    </row>
    <row r="1397" spans="3:6" s="4" customFormat="1">
      <c r="C1397" s="589"/>
      <c r="D1397" s="589"/>
      <c r="E1397" s="111"/>
      <c r="F1397" s="111"/>
    </row>
    <row r="1398" spans="3:6" s="4" customFormat="1">
      <c r="C1398" s="589"/>
      <c r="D1398" s="589"/>
      <c r="E1398" s="111"/>
      <c r="F1398" s="111"/>
    </row>
    <row r="1399" spans="3:6" s="4" customFormat="1">
      <c r="C1399" s="589"/>
      <c r="D1399" s="589"/>
      <c r="E1399" s="111"/>
      <c r="F1399" s="111"/>
    </row>
    <row r="1400" spans="3:6" s="4" customFormat="1">
      <c r="C1400" s="589"/>
      <c r="D1400" s="589"/>
      <c r="E1400" s="111"/>
      <c r="F1400" s="111"/>
    </row>
    <row r="1401" spans="3:6" s="4" customFormat="1">
      <c r="C1401" s="589"/>
      <c r="D1401" s="589"/>
      <c r="E1401" s="111"/>
      <c r="F1401" s="111"/>
    </row>
    <row r="1402" spans="3:6" s="4" customFormat="1">
      <c r="C1402" s="589"/>
      <c r="D1402" s="589"/>
      <c r="E1402" s="111"/>
      <c r="F1402" s="111"/>
    </row>
    <row r="1403" spans="3:6" s="4" customFormat="1">
      <c r="C1403" s="589"/>
      <c r="D1403" s="589"/>
      <c r="E1403" s="111"/>
      <c r="F1403" s="111"/>
    </row>
    <row r="1404" spans="3:6" s="4" customFormat="1">
      <c r="C1404" s="589"/>
      <c r="D1404" s="589"/>
      <c r="E1404" s="111"/>
      <c r="F1404" s="111"/>
    </row>
    <row r="1405" spans="3:6" s="4" customFormat="1">
      <c r="C1405" s="589"/>
      <c r="D1405" s="589"/>
      <c r="E1405" s="111"/>
      <c r="F1405" s="111"/>
    </row>
    <row r="1406" spans="3:6" s="4" customFormat="1">
      <c r="C1406" s="589"/>
      <c r="D1406" s="589"/>
      <c r="E1406" s="111"/>
      <c r="F1406" s="111"/>
    </row>
    <row r="1407" spans="3:6" s="4" customFormat="1">
      <c r="C1407" s="589"/>
      <c r="D1407" s="589"/>
      <c r="E1407" s="111"/>
      <c r="F1407" s="111"/>
    </row>
    <row r="1408" spans="3:6" s="4" customFormat="1">
      <c r="C1408" s="589"/>
      <c r="D1408" s="589"/>
      <c r="E1408" s="111"/>
      <c r="F1408" s="111"/>
    </row>
    <row r="1409" spans="3:6" s="4" customFormat="1">
      <c r="C1409" s="589"/>
      <c r="D1409" s="589"/>
      <c r="E1409" s="111"/>
      <c r="F1409" s="111"/>
    </row>
    <row r="1410" spans="3:6" s="4" customFormat="1">
      <c r="C1410" s="589"/>
      <c r="D1410" s="589"/>
      <c r="E1410" s="111"/>
      <c r="F1410" s="111"/>
    </row>
    <row r="1411" spans="3:6" s="4" customFormat="1">
      <c r="C1411" s="589"/>
      <c r="D1411" s="589"/>
      <c r="E1411" s="111"/>
      <c r="F1411" s="111"/>
    </row>
    <row r="1412" spans="3:6" s="4" customFormat="1">
      <c r="C1412" s="589"/>
      <c r="D1412" s="589"/>
      <c r="E1412" s="111"/>
      <c r="F1412" s="111"/>
    </row>
    <row r="1413" spans="3:6" s="4" customFormat="1">
      <c r="C1413" s="589"/>
      <c r="D1413" s="589"/>
      <c r="E1413" s="111"/>
      <c r="F1413" s="111"/>
    </row>
    <row r="1414" spans="3:6" s="4" customFormat="1">
      <c r="C1414" s="589"/>
      <c r="D1414" s="589"/>
      <c r="E1414" s="111"/>
      <c r="F1414" s="111"/>
    </row>
    <row r="1415" spans="3:6" s="4" customFormat="1">
      <c r="C1415" s="589"/>
      <c r="D1415" s="589"/>
      <c r="E1415" s="111"/>
      <c r="F1415" s="111"/>
    </row>
    <row r="1416" spans="3:6" s="4" customFormat="1">
      <c r="C1416" s="589"/>
      <c r="D1416" s="589"/>
      <c r="E1416" s="111"/>
      <c r="F1416" s="111"/>
    </row>
    <row r="1417" spans="3:6" s="4" customFormat="1">
      <c r="C1417" s="589"/>
      <c r="D1417" s="589"/>
      <c r="E1417" s="111"/>
      <c r="F1417" s="111"/>
    </row>
    <row r="1418" spans="3:6" s="4" customFormat="1">
      <c r="C1418" s="589"/>
      <c r="D1418" s="589"/>
      <c r="E1418" s="111"/>
      <c r="F1418" s="111"/>
    </row>
    <row r="1419" spans="3:6" s="4" customFormat="1">
      <c r="C1419" s="589"/>
      <c r="D1419" s="589"/>
      <c r="E1419" s="111"/>
      <c r="F1419" s="111"/>
    </row>
    <row r="1420" spans="3:6" s="4" customFormat="1">
      <c r="C1420" s="589"/>
      <c r="D1420" s="589"/>
      <c r="E1420" s="111"/>
      <c r="F1420" s="111"/>
    </row>
    <row r="1421" spans="3:6" s="4" customFormat="1">
      <c r="C1421" s="589"/>
      <c r="D1421" s="589"/>
      <c r="E1421" s="111"/>
      <c r="F1421" s="111"/>
    </row>
    <row r="1422" spans="3:6" s="4" customFormat="1">
      <c r="C1422" s="589"/>
      <c r="D1422" s="589"/>
      <c r="E1422" s="111"/>
      <c r="F1422" s="111"/>
    </row>
    <row r="1423" spans="3:6" s="4" customFormat="1">
      <c r="C1423" s="589"/>
      <c r="D1423" s="589"/>
      <c r="E1423" s="111"/>
      <c r="F1423" s="111"/>
    </row>
    <row r="1424" spans="3:6" s="4" customFormat="1">
      <c r="C1424" s="589"/>
      <c r="D1424" s="589"/>
      <c r="E1424" s="111"/>
      <c r="F1424" s="111"/>
    </row>
    <row r="1425" spans="3:6" s="4" customFormat="1">
      <c r="C1425" s="589"/>
      <c r="D1425" s="589"/>
      <c r="E1425" s="111"/>
      <c r="F1425" s="111"/>
    </row>
    <row r="1426" spans="3:6" s="4" customFormat="1">
      <c r="C1426" s="589"/>
      <c r="D1426" s="589"/>
      <c r="E1426" s="111"/>
      <c r="F1426" s="111"/>
    </row>
    <row r="1427" spans="3:6" s="4" customFormat="1">
      <c r="C1427" s="589"/>
      <c r="D1427" s="589"/>
      <c r="E1427" s="111"/>
      <c r="F1427" s="111"/>
    </row>
    <row r="1428" spans="3:6" s="4" customFormat="1">
      <c r="C1428" s="589"/>
      <c r="D1428" s="589"/>
      <c r="E1428" s="111"/>
      <c r="F1428" s="111"/>
    </row>
    <row r="1429" spans="3:6" s="4" customFormat="1">
      <c r="C1429" s="589"/>
      <c r="D1429" s="589"/>
      <c r="E1429" s="111"/>
      <c r="F1429" s="111"/>
    </row>
    <row r="1430" spans="3:6" s="4" customFormat="1">
      <c r="C1430" s="589"/>
      <c r="D1430" s="589"/>
      <c r="E1430" s="111"/>
      <c r="F1430" s="111"/>
    </row>
    <row r="1431" spans="3:6" s="4" customFormat="1">
      <c r="C1431" s="589"/>
      <c r="D1431" s="589"/>
      <c r="E1431" s="111"/>
      <c r="F1431" s="111"/>
    </row>
    <row r="1432" spans="3:6" s="4" customFormat="1">
      <c r="C1432" s="589"/>
      <c r="D1432" s="589"/>
      <c r="E1432" s="111"/>
      <c r="F1432" s="111"/>
    </row>
    <row r="1433" spans="3:6" s="4" customFormat="1">
      <c r="C1433" s="589"/>
      <c r="D1433" s="589"/>
      <c r="E1433" s="111"/>
      <c r="F1433" s="111"/>
    </row>
    <row r="1434" spans="3:6" s="4" customFormat="1">
      <c r="C1434" s="589"/>
      <c r="D1434" s="589"/>
      <c r="E1434" s="111"/>
      <c r="F1434" s="111"/>
    </row>
    <row r="1435" spans="3:6" s="4" customFormat="1">
      <c r="C1435" s="589"/>
      <c r="D1435" s="589"/>
      <c r="E1435" s="111"/>
      <c r="F1435" s="111"/>
    </row>
    <row r="1436" spans="3:6" s="4" customFormat="1">
      <c r="C1436" s="589"/>
      <c r="D1436" s="589"/>
      <c r="E1436" s="111"/>
      <c r="F1436" s="111"/>
    </row>
    <row r="1437" spans="3:6" s="4" customFormat="1">
      <c r="C1437" s="589"/>
      <c r="D1437" s="589"/>
      <c r="E1437" s="111"/>
      <c r="F1437" s="111"/>
    </row>
    <row r="1438" spans="3:6" s="4" customFormat="1">
      <c r="C1438" s="589"/>
      <c r="D1438" s="589"/>
      <c r="E1438" s="111"/>
      <c r="F1438" s="111"/>
    </row>
    <row r="1439" spans="3:6" s="4" customFormat="1">
      <c r="C1439" s="589"/>
      <c r="D1439" s="589"/>
      <c r="E1439" s="111"/>
      <c r="F1439" s="111"/>
    </row>
    <row r="1440" spans="3:6" s="4" customFormat="1">
      <c r="C1440" s="589"/>
      <c r="D1440" s="589"/>
      <c r="E1440" s="111"/>
      <c r="F1440" s="111"/>
    </row>
    <row r="1441" spans="3:6" s="4" customFormat="1">
      <c r="C1441" s="589"/>
      <c r="D1441" s="589"/>
      <c r="E1441" s="111"/>
      <c r="F1441" s="111"/>
    </row>
    <row r="1442" spans="3:6" s="4" customFormat="1">
      <c r="C1442" s="589"/>
      <c r="D1442" s="589"/>
      <c r="E1442" s="111"/>
      <c r="F1442" s="111"/>
    </row>
    <row r="1443" spans="3:6" s="4" customFormat="1">
      <c r="C1443" s="589"/>
      <c r="D1443" s="589"/>
      <c r="E1443" s="111"/>
      <c r="F1443" s="111"/>
    </row>
    <row r="1444" spans="3:6" s="4" customFormat="1">
      <c r="C1444" s="589"/>
      <c r="D1444" s="589"/>
      <c r="E1444" s="111"/>
      <c r="F1444" s="111"/>
    </row>
    <row r="1445" spans="3:6" s="4" customFormat="1">
      <c r="C1445" s="589"/>
      <c r="D1445" s="589"/>
      <c r="E1445" s="111"/>
      <c r="F1445" s="111"/>
    </row>
    <row r="1446" spans="3:6" s="4" customFormat="1">
      <c r="C1446" s="589"/>
      <c r="D1446" s="589"/>
      <c r="E1446" s="111"/>
      <c r="F1446" s="111"/>
    </row>
    <row r="1447" spans="3:6" s="4" customFormat="1">
      <c r="C1447" s="589"/>
      <c r="D1447" s="589"/>
      <c r="E1447" s="111"/>
      <c r="F1447" s="111"/>
    </row>
    <row r="1448" spans="3:6" s="4" customFormat="1">
      <c r="C1448" s="589"/>
      <c r="D1448" s="589"/>
      <c r="E1448" s="111"/>
      <c r="F1448" s="111"/>
    </row>
    <row r="1449" spans="3:6" s="4" customFormat="1">
      <c r="C1449" s="589"/>
      <c r="D1449" s="589"/>
      <c r="E1449" s="111"/>
      <c r="F1449" s="111"/>
    </row>
    <row r="1450" spans="3:6" s="4" customFormat="1">
      <c r="C1450" s="589"/>
      <c r="D1450" s="589"/>
      <c r="E1450" s="111"/>
      <c r="F1450" s="111"/>
    </row>
    <row r="1451" spans="3:6" s="4" customFormat="1">
      <c r="C1451" s="589"/>
      <c r="D1451" s="589"/>
      <c r="E1451" s="111"/>
      <c r="F1451" s="111"/>
    </row>
    <row r="1452" spans="3:6" s="4" customFormat="1">
      <c r="C1452" s="589"/>
      <c r="D1452" s="589"/>
      <c r="E1452" s="111"/>
      <c r="F1452" s="111"/>
    </row>
    <row r="1453" spans="3:6" s="4" customFormat="1">
      <c r="C1453" s="589"/>
      <c r="D1453" s="589"/>
      <c r="E1453" s="111"/>
      <c r="F1453" s="111"/>
    </row>
    <row r="1454" spans="3:6" s="4" customFormat="1">
      <c r="C1454" s="589"/>
      <c r="D1454" s="589"/>
      <c r="E1454" s="111"/>
      <c r="F1454" s="111"/>
    </row>
    <row r="1455" spans="3:6" s="4" customFormat="1">
      <c r="C1455" s="589"/>
      <c r="D1455" s="589"/>
      <c r="E1455" s="111"/>
      <c r="F1455" s="111"/>
    </row>
    <row r="1456" spans="3:6" s="4" customFormat="1">
      <c r="C1456" s="589"/>
      <c r="D1456" s="589"/>
      <c r="E1456" s="111"/>
      <c r="F1456" s="111"/>
    </row>
    <row r="1457" spans="3:6" s="4" customFormat="1">
      <c r="C1457" s="589"/>
      <c r="D1457" s="589"/>
      <c r="E1457" s="111"/>
      <c r="F1457" s="111"/>
    </row>
    <row r="1458" spans="3:6" s="4" customFormat="1">
      <c r="C1458" s="589"/>
      <c r="D1458" s="589"/>
      <c r="E1458" s="111"/>
      <c r="F1458" s="111"/>
    </row>
    <row r="1459" spans="3:6" s="4" customFormat="1">
      <c r="C1459" s="589"/>
      <c r="D1459" s="589"/>
      <c r="E1459" s="111"/>
      <c r="F1459" s="111"/>
    </row>
    <row r="1460" spans="3:6" s="4" customFormat="1">
      <c r="C1460" s="589"/>
      <c r="D1460" s="589"/>
      <c r="E1460" s="111"/>
      <c r="F1460" s="111"/>
    </row>
    <row r="1461" spans="3:6" s="4" customFormat="1">
      <c r="C1461" s="589"/>
      <c r="D1461" s="589"/>
      <c r="E1461" s="111"/>
      <c r="F1461" s="111"/>
    </row>
    <row r="1462" spans="3:6" s="4" customFormat="1">
      <c r="C1462" s="589"/>
      <c r="D1462" s="589"/>
      <c r="E1462" s="111"/>
      <c r="F1462" s="111"/>
    </row>
    <row r="1463" spans="3:6" s="4" customFormat="1">
      <c r="C1463" s="589"/>
      <c r="D1463" s="589"/>
      <c r="E1463" s="111"/>
      <c r="F1463" s="111"/>
    </row>
    <row r="1464" spans="3:6" s="4" customFormat="1">
      <c r="C1464" s="589"/>
      <c r="D1464" s="589"/>
      <c r="E1464" s="111"/>
      <c r="F1464" s="111"/>
    </row>
    <row r="1465" spans="3:6" s="4" customFormat="1">
      <c r="C1465" s="589"/>
      <c r="D1465" s="589"/>
      <c r="E1465" s="111"/>
      <c r="F1465" s="111"/>
    </row>
    <row r="1466" spans="3:6" s="4" customFormat="1">
      <c r="C1466" s="589"/>
      <c r="D1466" s="589"/>
      <c r="E1466" s="111"/>
      <c r="F1466" s="111"/>
    </row>
    <row r="1467" spans="3:6" s="4" customFormat="1">
      <c r="C1467" s="589"/>
      <c r="D1467" s="589"/>
      <c r="E1467" s="111"/>
      <c r="F1467" s="111"/>
    </row>
    <row r="1468" spans="3:6" s="4" customFormat="1">
      <c r="C1468" s="589"/>
      <c r="D1468" s="589"/>
      <c r="E1468" s="111"/>
      <c r="F1468" s="111"/>
    </row>
    <row r="1469" spans="3:6" s="4" customFormat="1">
      <c r="C1469" s="589"/>
      <c r="D1469" s="589"/>
      <c r="E1469" s="111"/>
      <c r="F1469" s="111"/>
    </row>
    <row r="1470" spans="3:6" s="4" customFormat="1">
      <c r="C1470" s="589"/>
      <c r="D1470" s="589"/>
      <c r="E1470" s="111"/>
      <c r="F1470" s="111"/>
    </row>
    <row r="1471" spans="3:6" s="4" customFormat="1">
      <c r="C1471" s="589"/>
      <c r="D1471" s="589"/>
      <c r="E1471" s="111"/>
      <c r="F1471" s="111"/>
    </row>
    <row r="1472" spans="3:6" s="4" customFormat="1">
      <c r="C1472" s="589"/>
      <c r="D1472" s="589"/>
      <c r="E1472" s="111"/>
      <c r="F1472" s="111"/>
    </row>
    <row r="1473" spans="3:6" s="4" customFormat="1">
      <c r="C1473" s="589"/>
      <c r="D1473" s="589"/>
      <c r="E1473" s="111"/>
      <c r="F1473" s="111"/>
    </row>
    <row r="1474" spans="3:6" s="4" customFormat="1">
      <c r="C1474" s="589"/>
      <c r="D1474" s="589"/>
      <c r="E1474" s="111"/>
      <c r="F1474" s="111"/>
    </row>
    <row r="1475" spans="3:6" s="4" customFormat="1">
      <c r="C1475" s="589"/>
      <c r="D1475" s="589"/>
      <c r="E1475" s="111"/>
      <c r="F1475" s="111"/>
    </row>
    <row r="1476" spans="3:6" s="4" customFormat="1">
      <c r="C1476" s="589"/>
      <c r="D1476" s="589"/>
      <c r="E1476" s="111"/>
      <c r="F1476" s="111"/>
    </row>
    <row r="1477" spans="3:6" s="4" customFormat="1">
      <c r="C1477" s="589"/>
      <c r="D1477" s="589"/>
      <c r="E1477" s="111"/>
      <c r="F1477" s="111"/>
    </row>
    <row r="1478" spans="3:6" s="4" customFormat="1">
      <c r="C1478" s="589"/>
      <c r="D1478" s="589"/>
      <c r="E1478" s="111"/>
      <c r="F1478" s="111"/>
    </row>
    <row r="1479" spans="3:6" s="4" customFormat="1">
      <c r="C1479" s="589"/>
      <c r="D1479" s="589"/>
      <c r="E1479" s="111"/>
      <c r="F1479" s="111"/>
    </row>
    <row r="1480" spans="3:6" s="4" customFormat="1">
      <c r="C1480" s="589"/>
      <c r="D1480" s="589"/>
      <c r="E1480" s="111"/>
      <c r="F1480" s="111"/>
    </row>
    <row r="1481" spans="3:6" s="4" customFormat="1">
      <c r="C1481" s="589"/>
      <c r="D1481" s="589"/>
      <c r="E1481" s="111"/>
      <c r="F1481" s="111"/>
    </row>
    <row r="1482" spans="3:6" s="4" customFormat="1">
      <c r="C1482" s="589"/>
      <c r="D1482" s="589"/>
      <c r="E1482" s="111"/>
      <c r="F1482" s="111"/>
    </row>
    <row r="1483" spans="3:6" s="4" customFormat="1">
      <c r="C1483" s="589"/>
      <c r="D1483" s="589"/>
      <c r="E1483" s="111"/>
      <c r="F1483" s="111"/>
    </row>
    <row r="1484" spans="3:6" s="4" customFormat="1">
      <c r="C1484" s="589"/>
      <c r="D1484" s="589"/>
      <c r="E1484" s="111"/>
      <c r="F1484" s="111"/>
    </row>
    <row r="1485" spans="3:6" s="4" customFormat="1">
      <c r="C1485" s="589"/>
      <c r="D1485" s="589"/>
      <c r="E1485" s="111"/>
      <c r="F1485" s="111"/>
    </row>
    <row r="1486" spans="3:6" s="4" customFormat="1">
      <c r="C1486" s="589"/>
      <c r="D1486" s="589"/>
      <c r="E1486" s="111"/>
      <c r="F1486" s="111"/>
    </row>
    <row r="1487" spans="3:6" s="4" customFormat="1">
      <c r="C1487" s="589"/>
      <c r="D1487" s="589"/>
      <c r="E1487" s="111"/>
      <c r="F1487" s="111"/>
    </row>
    <row r="1488" spans="3:6" s="4" customFormat="1">
      <c r="C1488" s="589"/>
      <c r="D1488" s="589"/>
      <c r="E1488" s="111"/>
      <c r="F1488" s="111"/>
    </row>
    <row r="1489" spans="3:6" s="4" customFormat="1">
      <c r="C1489" s="589"/>
      <c r="D1489" s="589"/>
      <c r="E1489" s="111"/>
      <c r="F1489" s="111"/>
    </row>
    <row r="1490" spans="3:6" s="4" customFormat="1">
      <c r="C1490" s="589"/>
      <c r="D1490" s="589"/>
      <c r="E1490" s="111"/>
      <c r="F1490" s="111"/>
    </row>
    <row r="1491" spans="3:6" s="4" customFormat="1">
      <c r="C1491" s="589"/>
      <c r="D1491" s="589"/>
      <c r="E1491" s="111"/>
      <c r="F1491" s="111"/>
    </row>
    <row r="1492" spans="3:6" s="4" customFormat="1">
      <c r="C1492" s="589"/>
      <c r="D1492" s="589"/>
      <c r="E1492" s="111"/>
      <c r="F1492" s="111"/>
    </row>
    <row r="1493" spans="3:6" s="4" customFormat="1">
      <c r="C1493" s="589"/>
      <c r="D1493" s="589"/>
      <c r="E1493" s="111"/>
      <c r="F1493" s="111"/>
    </row>
    <row r="1494" spans="3:6" s="4" customFormat="1">
      <c r="C1494" s="589"/>
      <c r="D1494" s="589"/>
      <c r="E1494" s="111"/>
      <c r="F1494" s="111"/>
    </row>
    <row r="1495" spans="3:6" s="4" customFormat="1">
      <c r="C1495" s="589"/>
      <c r="D1495" s="589"/>
      <c r="E1495" s="111"/>
      <c r="F1495" s="111"/>
    </row>
    <row r="1496" spans="3:6" s="4" customFormat="1">
      <c r="C1496" s="589"/>
      <c r="D1496" s="589"/>
      <c r="E1496" s="111"/>
      <c r="F1496" s="111"/>
    </row>
    <row r="1497" spans="3:6" s="4" customFormat="1">
      <c r="C1497" s="589"/>
      <c r="D1497" s="589"/>
      <c r="E1497" s="111"/>
      <c r="F1497" s="111"/>
    </row>
    <row r="1498" spans="3:6" s="4" customFormat="1">
      <c r="C1498" s="589"/>
      <c r="D1498" s="589"/>
      <c r="E1498" s="111"/>
      <c r="F1498" s="111"/>
    </row>
    <row r="1499" spans="3:6" s="4" customFormat="1">
      <c r="C1499" s="589"/>
      <c r="D1499" s="589"/>
      <c r="E1499" s="111"/>
      <c r="F1499" s="111"/>
    </row>
    <row r="1500" spans="3:6" s="4" customFormat="1">
      <c r="C1500" s="589"/>
      <c r="D1500" s="589"/>
      <c r="E1500" s="111"/>
      <c r="F1500" s="111"/>
    </row>
    <row r="1501" spans="3:6" s="4" customFormat="1">
      <c r="C1501" s="589"/>
      <c r="D1501" s="589"/>
      <c r="E1501" s="111"/>
      <c r="F1501" s="111"/>
    </row>
    <row r="1502" spans="3:6" s="4" customFormat="1">
      <c r="C1502" s="589"/>
      <c r="D1502" s="589"/>
      <c r="E1502" s="111"/>
      <c r="F1502" s="111"/>
    </row>
    <row r="1503" spans="3:6" s="4" customFormat="1">
      <c r="C1503" s="589"/>
      <c r="D1503" s="589"/>
      <c r="E1503" s="111"/>
      <c r="F1503" s="111"/>
    </row>
    <row r="1504" spans="3:6" s="4" customFormat="1">
      <c r="C1504" s="589"/>
      <c r="D1504" s="589"/>
      <c r="E1504" s="111"/>
      <c r="F1504" s="111"/>
    </row>
    <row r="1505" spans="3:6" s="4" customFormat="1">
      <c r="C1505" s="589"/>
      <c r="D1505" s="589"/>
      <c r="E1505" s="111"/>
      <c r="F1505" s="111"/>
    </row>
    <row r="1506" spans="3:6" s="4" customFormat="1">
      <c r="C1506" s="589"/>
      <c r="D1506" s="589"/>
      <c r="E1506" s="111"/>
      <c r="F1506" s="111"/>
    </row>
    <row r="1507" spans="3:6" s="4" customFormat="1">
      <c r="C1507" s="589"/>
      <c r="D1507" s="589"/>
      <c r="E1507" s="111"/>
      <c r="F1507" s="111"/>
    </row>
    <row r="1508" spans="3:6" s="4" customFormat="1">
      <c r="C1508" s="589"/>
      <c r="D1508" s="589"/>
      <c r="E1508" s="111"/>
      <c r="F1508" s="111"/>
    </row>
    <row r="1509" spans="3:6" s="4" customFormat="1">
      <c r="C1509" s="589"/>
      <c r="D1509" s="589"/>
      <c r="E1509" s="111"/>
      <c r="F1509" s="111"/>
    </row>
    <row r="1510" spans="3:6" s="4" customFormat="1">
      <c r="C1510" s="589"/>
      <c r="D1510" s="589"/>
      <c r="E1510" s="111"/>
      <c r="F1510" s="111"/>
    </row>
    <row r="1511" spans="3:6" s="4" customFormat="1">
      <c r="C1511" s="589"/>
      <c r="D1511" s="589"/>
      <c r="E1511" s="111"/>
      <c r="F1511" s="111"/>
    </row>
    <row r="1512" spans="3:6" s="4" customFormat="1">
      <c r="C1512" s="589"/>
      <c r="D1512" s="589"/>
      <c r="E1512" s="111"/>
      <c r="F1512" s="111"/>
    </row>
    <row r="1513" spans="3:6" s="4" customFormat="1">
      <c r="C1513" s="589"/>
      <c r="D1513" s="589"/>
      <c r="E1513" s="111"/>
      <c r="F1513" s="111"/>
    </row>
    <row r="1514" spans="3:6" s="4" customFormat="1">
      <c r="C1514" s="589"/>
      <c r="D1514" s="589"/>
      <c r="E1514" s="111"/>
      <c r="F1514" s="111"/>
    </row>
    <row r="1515" spans="3:6" s="4" customFormat="1">
      <c r="C1515" s="589"/>
      <c r="D1515" s="589"/>
      <c r="E1515" s="111"/>
      <c r="F1515" s="111"/>
    </row>
    <row r="1516" spans="3:6" s="4" customFormat="1">
      <c r="C1516" s="589"/>
      <c r="D1516" s="589"/>
      <c r="E1516" s="111"/>
      <c r="F1516" s="111"/>
    </row>
    <row r="1517" spans="3:6" s="4" customFormat="1">
      <c r="C1517" s="589"/>
      <c r="D1517" s="589"/>
      <c r="E1517" s="111"/>
      <c r="F1517" s="111"/>
    </row>
    <row r="1518" spans="3:6" s="4" customFormat="1">
      <c r="C1518" s="589"/>
      <c r="D1518" s="589"/>
      <c r="E1518" s="111"/>
      <c r="F1518" s="111"/>
    </row>
    <row r="1519" spans="3:6" s="4" customFormat="1">
      <c r="C1519" s="589"/>
      <c r="D1519" s="589"/>
      <c r="E1519" s="111"/>
      <c r="F1519" s="111"/>
    </row>
    <row r="1520" spans="3:6" s="4" customFormat="1">
      <c r="C1520" s="589"/>
      <c r="D1520" s="589"/>
      <c r="E1520" s="111"/>
      <c r="F1520" s="111"/>
    </row>
    <row r="1521" spans="3:6" s="4" customFormat="1">
      <c r="C1521" s="589"/>
      <c r="D1521" s="589"/>
      <c r="E1521" s="111"/>
      <c r="F1521" s="111"/>
    </row>
    <row r="1522" spans="3:6" s="4" customFormat="1">
      <c r="C1522" s="589"/>
      <c r="D1522" s="589"/>
      <c r="E1522" s="111"/>
      <c r="F1522" s="111"/>
    </row>
    <row r="1523" spans="3:6" s="4" customFormat="1">
      <c r="C1523" s="589"/>
      <c r="D1523" s="589"/>
      <c r="E1523" s="111"/>
      <c r="F1523" s="111"/>
    </row>
    <row r="1524" spans="3:6" s="4" customFormat="1">
      <c r="C1524" s="589"/>
      <c r="D1524" s="589"/>
      <c r="E1524" s="111"/>
      <c r="F1524" s="111"/>
    </row>
    <row r="1525" spans="3:6" s="4" customFormat="1">
      <c r="C1525" s="589"/>
      <c r="D1525" s="589"/>
      <c r="E1525" s="111"/>
      <c r="F1525" s="111"/>
    </row>
    <row r="1526" spans="3:6" s="4" customFormat="1">
      <c r="C1526" s="589"/>
      <c r="D1526" s="589"/>
      <c r="E1526" s="111"/>
      <c r="F1526" s="111"/>
    </row>
    <row r="1527" spans="3:6" s="4" customFormat="1">
      <c r="C1527" s="589"/>
      <c r="D1527" s="589"/>
      <c r="E1527" s="111"/>
      <c r="F1527" s="111"/>
    </row>
    <row r="1528" spans="3:6" s="4" customFormat="1">
      <c r="C1528" s="589"/>
      <c r="D1528" s="589"/>
      <c r="E1528" s="111"/>
      <c r="F1528" s="111"/>
    </row>
    <row r="1529" spans="3:6" s="4" customFormat="1">
      <c r="C1529" s="589"/>
      <c r="D1529" s="589"/>
      <c r="E1529" s="111"/>
      <c r="F1529" s="111"/>
    </row>
    <row r="1530" spans="3:6" s="4" customFormat="1">
      <c r="C1530" s="589"/>
      <c r="D1530" s="589"/>
      <c r="E1530" s="111"/>
      <c r="F1530" s="111"/>
    </row>
    <row r="1531" spans="3:6" s="4" customFormat="1">
      <c r="C1531" s="589"/>
      <c r="D1531" s="589"/>
      <c r="E1531" s="111"/>
      <c r="F1531" s="111"/>
    </row>
    <row r="1532" spans="3:6" s="4" customFormat="1">
      <c r="C1532" s="589"/>
      <c r="D1532" s="589"/>
      <c r="E1532" s="111"/>
      <c r="F1532" s="111"/>
    </row>
    <row r="1533" spans="3:6" s="4" customFormat="1">
      <c r="C1533" s="589"/>
      <c r="D1533" s="589"/>
      <c r="E1533" s="111"/>
      <c r="F1533" s="111"/>
    </row>
    <row r="1534" spans="3:6" s="4" customFormat="1">
      <c r="C1534" s="589"/>
      <c r="D1534" s="589"/>
      <c r="E1534" s="111"/>
      <c r="F1534" s="111"/>
    </row>
    <row r="1535" spans="3:6" s="4" customFormat="1">
      <c r="C1535" s="589"/>
      <c r="D1535" s="589"/>
      <c r="E1535" s="111"/>
      <c r="F1535" s="111"/>
    </row>
    <row r="1536" spans="3:6" s="4" customFormat="1">
      <c r="C1536" s="589"/>
      <c r="D1536" s="589"/>
      <c r="E1536" s="111"/>
      <c r="F1536" s="111"/>
    </row>
    <row r="1537" spans="3:6" s="4" customFormat="1">
      <c r="C1537" s="589"/>
      <c r="D1537" s="589"/>
      <c r="E1537" s="111"/>
      <c r="F1537" s="111"/>
    </row>
    <row r="1538" spans="3:6" s="4" customFormat="1">
      <c r="C1538" s="589"/>
      <c r="D1538" s="589"/>
      <c r="E1538" s="111"/>
      <c r="F1538" s="111"/>
    </row>
    <row r="1539" spans="3:6" s="4" customFormat="1">
      <c r="C1539" s="589"/>
      <c r="D1539" s="589"/>
      <c r="E1539" s="111"/>
      <c r="F1539" s="111"/>
    </row>
    <row r="1540" spans="3:6" s="4" customFormat="1">
      <c r="C1540" s="589"/>
      <c r="D1540" s="589"/>
      <c r="E1540" s="111"/>
      <c r="F1540" s="111"/>
    </row>
    <row r="1541" spans="3:6" s="4" customFormat="1">
      <c r="C1541" s="589"/>
      <c r="D1541" s="589"/>
      <c r="E1541" s="111"/>
      <c r="F1541" s="111"/>
    </row>
    <row r="1542" spans="3:6" s="4" customFormat="1">
      <c r="C1542" s="589"/>
      <c r="D1542" s="589"/>
      <c r="E1542" s="111"/>
      <c r="F1542" s="111"/>
    </row>
    <row r="1543" spans="3:6" s="4" customFormat="1">
      <c r="C1543" s="589"/>
      <c r="D1543" s="589"/>
      <c r="E1543" s="111"/>
      <c r="F1543" s="111"/>
    </row>
    <row r="1544" spans="3:6" s="4" customFormat="1">
      <c r="C1544" s="589"/>
      <c r="D1544" s="589"/>
      <c r="E1544" s="111"/>
      <c r="F1544" s="111"/>
    </row>
    <row r="1545" spans="3:6" s="4" customFormat="1">
      <c r="C1545" s="589"/>
      <c r="D1545" s="589"/>
      <c r="E1545" s="111"/>
      <c r="F1545" s="111"/>
    </row>
    <row r="1546" spans="3:6" s="4" customFormat="1">
      <c r="C1546" s="589"/>
      <c r="D1546" s="589"/>
      <c r="E1546" s="111"/>
      <c r="F1546" s="111"/>
    </row>
    <row r="1547" spans="3:6" s="4" customFormat="1">
      <c r="C1547" s="589"/>
      <c r="D1547" s="589"/>
      <c r="E1547" s="111"/>
      <c r="F1547" s="111"/>
    </row>
    <row r="1548" spans="3:6" s="4" customFormat="1">
      <c r="C1548" s="589"/>
      <c r="D1548" s="589"/>
      <c r="E1548" s="111"/>
      <c r="F1548" s="111"/>
    </row>
    <row r="1549" spans="3:6" s="4" customFormat="1">
      <c r="C1549" s="589"/>
      <c r="D1549" s="589"/>
      <c r="E1549" s="111"/>
      <c r="F1549" s="111"/>
    </row>
    <row r="1550" spans="3:6" s="4" customFormat="1">
      <c r="C1550" s="589"/>
      <c r="D1550" s="589"/>
      <c r="E1550" s="111"/>
      <c r="F1550" s="111"/>
    </row>
    <row r="1551" spans="3:6" s="4" customFormat="1">
      <c r="C1551" s="589"/>
      <c r="D1551" s="589"/>
      <c r="E1551" s="111"/>
      <c r="F1551" s="111"/>
    </row>
    <row r="1552" spans="3:6" s="4" customFormat="1">
      <c r="C1552" s="589"/>
      <c r="D1552" s="589"/>
      <c r="E1552" s="111"/>
      <c r="F1552" s="111"/>
    </row>
    <row r="1553" spans="3:6" s="4" customFormat="1">
      <c r="C1553" s="589"/>
      <c r="D1553" s="589"/>
      <c r="E1553" s="111"/>
      <c r="F1553" s="111"/>
    </row>
    <row r="1554" spans="3:6" s="4" customFormat="1">
      <c r="C1554" s="589"/>
      <c r="D1554" s="589"/>
      <c r="E1554" s="111"/>
      <c r="F1554" s="111"/>
    </row>
    <row r="1555" spans="3:6" s="4" customFormat="1">
      <c r="C1555" s="589"/>
      <c r="D1555" s="589"/>
      <c r="E1555" s="111"/>
      <c r="F1555" s="111"/>
    </row>
    <row r="1556" spans="3:6" s="4" customFormat="1">
      <c r="C1556" s="589"/>
      <c r="D1556" s="589"/>
      <c r="E1556" s="111"/>
      <c r="F1556" s="111"/>
    </row>
    <row r="1557" spans="3:6" s="4" customFormat="1">
      <c r="C1557" s="589"/>
      <c r="D1557" s="589"/>
      <c r="E1557" s="111"/>
      <c r="F1557" s="111"/>
    </row>
    <row r="1558" spans="3:6" s="4" customFormat="1">
      <c r="C1558" s="589"/>
      <c r="D1558" s="589"/>
      <c r="E1558" s="111"/>
      <c r="F1558" s="111"/>
    </row>
    <row r="1559" spans="3:6" s="4" customFormat="1">
      <c r="C1559" s="589"/>
      <c r="D1559" s="589"/>
      <c r="E1559" s="111"/>
      <c r="F1559" s="111"/>
    </row>
    <row r="1560" spans="3:6" s="4" customFormat="1">
      <c r="C1560" s="589"/>
      <c r="D1560" s="589"/>
      <c r="E1560" s="111"/>
      <c r="F1560" s="111"/>
    </row>
    <row r="1561" spans="3:6" s="4" customFormat="1">
      <c r="C1561" s="589"/>
      <c r="D1561" s="589"/>
      <c r="E1561" s="111"/>
      <c r="F1561" s="111"/>
    </row>
    <row r="1562" spans="3:6" s="4" customFormat="1">
      <c r="C1562" s="589"/>
      <c r="D1562" s="589"/>
      <c r="E1562" s="111"/>
      <c r="F1562" s="111"/>
    </row>
    <row r="1563" spans="3:6" s="4" customFormat="1">
      <c r="C1563" s="589"/>
      <c r="D1563" s="589"/>
      <c r="E1563" s="111"/>
      <c r="F1563" s="111"/>
    </row>
    <row r="1564" spans="3:6" s="4" customFormat="1">
      <c r="C1564" s="589"/>
      <c r="D1564" s="589"/>
      <c r="E1564" s="111"/>
      <c r="F1564" s="111"/>
    </row>
    <row r="1565" spans="3:6" s="4" customFormat="1">
      <c r="C1565" s="589"/>
      <c r="D1565" s="589"/>
      <c r="E1565" s="111"/>
      <c r="F1565" s="111"/>
    </row>
    <row r="1566" spans="3:6" s="4" customFormat="1">
      <c r="C1566" s="589"/>
      <c r="D1566" s="589"/>
      <c r="E1566" s="111"/>
      <c r="F1566" s="111"/>
    </row>
    <row r="1567" spans="3:6" s="4" customFormat="1">
      <c r="C1567" s="589"/>
      <c r="D1567" s="589"/>
      <c r="E1567" s="111"/>
      <c r="F1567" s="111"/>
    </row>
    <row r="1568" spans="3:6" s="4" customFormat="1">
      <c r="C1568" s="589"/>
      <c r="D1568" s="589"/>
      <c r="E1568" s="111"/>
      <c r="F1568" s="111"/>
    </row>
    <row r="1569" spans="3:6" s="4" customFormat="1">
      <c r="C1569" s="589"/>
      <c r="D1569" s="589"/>
      <c r="E1569" s="111"/>
      <c r="F1569" s="111"/>
    </row>
    <row r="1570" spans="3:6" s="4" customFormat="1">
      <c r="C1570" s="589"/>
      <c r="D1570" s="589"/>
      <c r="E1570" s="111"/>
      <c r="F1570" s="111"/>
    </row>
    <row r="1571" spans="3:6" s="4" customFormat="1">
      <c r="C1571" s="589"/>
      <c r="D1571" s="589"/>
      <c r="E1571" s="111"/>
      <c r="F1571" s="111"/>
    </row>
    <row r="1572" spans="3:6" s="4" customFormat="1">
      <c r="C1572" s="589"/>
      <c r="D1572" s="589"/>
      <c r="E1572" s="111"/>
      <c r="F1572" s="111"/>
    </row>
    <row r="1573" spans="3:6" s="4" customFormat="1">
      <c r="C1573" s="589"/>
      <c r="D1573" s="589"/>
      <c r="E1573" s="111"/>
      <c r="F1573" s="111"/>
    </row>
    <row r="1574" spans="3:6" s="4" customFormat="1">
      <c r="C1574" s="589"/>
      <c r="D1574" s="589"/>
      <c r="E1574" s="111"/>
      <c r="F1574" s="111"/>
    </row>
    <row r="1575" spans="3:6" s="4" customFormat="1">
      <c r="C1575" s="589"/>
      <c r="D1575" s="589"/>
      <c r="E1575" s="111"/>
      <c r="F1575" s="111"/>
    </row>
    <row r="1576" spans="3:6" s="4" customFormat="1">
      <c r="C1576" s="589"/>
      <c r="D1576" s="589"/>
      <c r="E1576" s="111"/>
      <c r="F1576" s="111"/>
    </row>
    <row r="1577" spans="3:6" s="4" customFormat="1">
      <c r="C1577" s="589"/>
      <c r="D1577" s="589"/>
      <c r="E1577" s="111"/>
      <c r="F1577" s="111"/>
    </row>
    <row r="1578" spans="3:6" s="4" customFormat="1">
      <c r="C1578" s="589"/>
      <c r="D1578" s="589"/>
      <c r="E1578" s="111"/>
      <c r="F1578" s="111"/>
    </row>
    <row r="1579" spans="3:6" s="4" customFormat="1">
      <c r="C1579" s="589"/>
      <c r="D1579" s="589"/>
      <c r="E1579" s="111"/>
      <c r="F1579" s="111"/>
    </row>
    <row r="1580" spans="3:6" s="4" customFormat="1">
      <c r="C1580" s="589"/>
      <c r="D1580" s="589"/>
      <c r="E1580" s="111"/>
      <c r="F1580" s="111"/>
    </row>
    <row r="1581" spans="3:6" s="4" customFormat="1">
      <c r="C1581" s="589"/>
      <c r="D1581" s="589"/>
      <c r="E1581" s="111"/>
      <c r="F1581" s="111"/>
    </row>
    <row r="1582" spans="3:6" s="4" customFormat="1">
      <c r="C1582" s="589"/>
      <c r="D1582" s="589"/>
      <c r="E1582" s="111"/>
      <c r="F1582" s="111"/>
    </row>
    <row r="1583" spans="3:6" s="4" customFormat="1">
      <c r="C1583" s="589"/>
      <c r="D1583" s="589"/>
      <c r="E1583" s="111"/>
      <c r="F1583" s="111"/>
    </row>
    <row r="1584" spans="3:6" s="4" customFormat="1">
      <c r="C1584" s="589"/>
      <c r="D1584" s="589"/>
      <c r="E1584" s="111"/>
      <c r="F1584" s="111"/>
    </row>
    <row r="1585" spans="3:6" s="4" customFormat="1">
      <c r="C1585" s="589"/>
      <c r="D1585" s="589"/>
      <c r="E1585" s="111"/>
      <c r="F1585" s="111"/>
    </row>
    <row r="1586" spans="3:6" s="4" customFormat="1">
      <c r="C1586" s="589"/>
      <c r="D1586" s="589"/>
      <c r="E1586" s="111"/>
      <c r="F1586" s="111"/>
    </row>
    <row r="1587" spans="3:6" s="4" customFormat="1">
      <c r="C1587" s="589"/>
      <c r="D1587" s="589"/>
      <c r="E1587" s="111"/>
      <c r="F1587" s="111"/>
    </row>
    <row r="1588" spans="3:6" s="4" customFormat="1">
      <c r="C1588" s="589"/>
      <c r="D1588" s="589"/>
      <c r="E1588" s="111"/>
      <c r="F1588" s="111"/>
    </row>
    <row r="1589" spans="3:6" s="4" customFormat="1">
      <c r="C1589" s="589"/>
      <c r="D1589" s="589"/>
      <c r="E1589" s="111"/>
      <c r="F1589" s="111"/>
    </row>
    <row r="1590" spans="3:6" s="4" customFormat="1">
      <c r="C1590" s="589"/>
      <c r="D1590" s="589"/>
      <c r="E1590" s="111"/>
      <c r="F1590" s="111"/>
    </row>
    <row r="1591" spans="3:6" s="4" customFormat="1">
      <c r="C1591" s="589"/>
      <c r="D1591" s="589"/>
      <c r="E1591" s="111"/>
      <c r="F1591" s="111"/>
    </row>
    <row r="1592" spans="3:6" s="4" customFormat="1">
      <c r="C1592" s="589"/>
      <c r="D1592" s="589"/>
      <c r="E1592" s="111"/>
      <c r="F1592" s="111"/>
    </row>
    <row r="1593" spans="3:6" s="4" customFormat="1">
      <c r="C1593" s="589"/>
      <c r="D1593" s="589"/>
      <c r="E1593" s="111"/>
      <c r="F1593" s="111"/>
    </row>
    <row r="1594" spans="3:6" s="4" customFormat="1">
      <c r="C1594" s="589"/>
      <c r="D1594" s="589"/>
      <c r="E1594" s="111"/>
      <c r="F1594" s="111"/>
    </row>
    <row r="1595" spans="3:6" s="4" customFormat="1">
      <c r="C1595" s="589"/>
      <c r="D1595" s="589"/>
      <c r="E1595" s="111"/>
      <c r="F1595" s="111"/>
    </row>
    <row r="1596" spans="3:6" s="4" customFormat="1">
      <c r="C1596" s="589"/>
      <c r="D1596" s="589"/>
      <c r="E1596" s="111"/>
      <c r="F1596" s="111"/>
    </row>
    <row r="1597" spans="3:6" s="4" customFormat="1">
      <c r="C1597" s="589"/>
      <c r="D1597" s="589"/>
      <c r="E1597" s="111"/>
      <c r="F1597" s="111"/>
    </row>
    <row r="1598" spans="3:6" s="4" customFormat="1">
      <c r="C1598" s="589"/>
      <c r="D1598" s="589"/>
      <c r="E1598" s="111"/>
      <c r="F1598" s="111"/>
    </row>
    <row r="1599" spans="3:6" s="4" customFormat="1">
      <c r="C1599" s="589"/>
      <c r="D1599" s="589"/>
      <c r="E1599" s="111"/>
      <c r="F1599" s="111"/>
    </row>
    <row r="1600" spans="3:6" s="4" customFormat="1">
      <c r="C1600" s="589"/>
      <c r="D1600" s="589"/>
      <c r="E1600" s="111"/>
      <c r="F1600" s="111"/>
    </row>
    <row r="1601" spans="3:6" s="4" customFormat="1">
      <c r="C1601" s="589"/>
      <c r="D1601" s="589"/>
      <c r="E1601" s="111"/>
      <c r="F1601" s="111"/>
    </row>
    <row r="1602" spans="3:6" s="4" customFormat="1">
      <c r="C1602" s="589"/>
      <c r="D1602" s="589"/>
      <c r="E1602" s="111"/>
      <c r="F1602" s="111"/>
    </row>
    <row r="1603" spans="3:6" s="4" customFormat="1">
      <c r="C1603" s="589"/>
      <c r="D1603" s="589"/>
      <c r="E1603" s="111"/>
      <c r="F1603" s="111"/>
    </row>
    <row r="1604" spans="3:6" s="4" customFormat="1">
      <c r="C1604" s="589"/>
      <c r="D1604" s="589"/>
      <c r="E1604" s="111"/>
      <c r="F1604" s="111"/>
    </row>
    <row r="1605" spans="3:6" s="4" customFormat="1">
      <c r="C1605" s="589"/>
      <c r="D1605" s="589"/>
      <c r="E1605" s="111"/>
      <c r="F1605" s="111"/>
    </row>
    <row r="1606" spans="3:6" s="4" customFormat="1">
      <c r="C1606" s="589"/>
      <c r="D1606" s="589"/>
      <c r="E1606" s="111"/>
      <c r="F1606" s="111"/>
    </row>
    <row r="1607" spans="3:6" s="4" customFormat="1">
      <c r="C1607" s="589"/>
      <c r="D1607" s="589"/>
      <c r="E1607" s="111"/>
      <c r="F1607" s="111"/>
    </row>
    <row r="1608" spans="3:6" s="4" customFormat="1">
      <c r="C1608" s="589"/>
      <c r="D1608" s="589"/>
      <c r="E1608" s="111"/>
      <c r="F1608" s="111"/>
    </row>
    <row r="1609" spans="3:6" s="4" customFormat="1">
      <c r="C1609" s="589"/>
      <c r="D1609" s="589"/>
      <c r="E1609" s="111"/>
      <c r="F1609" s="111"/>
    </row>
    <row r="1610" spans="3:6" s="4" customFormat="1">
      <c r="C1610" s="589"/>
      <c r="D1610" s="589"/>
      <c r="E1610" s="111"/>
      <c r="F1610" s="111"/>
    </row>
    <row r="1611" spans="3:6" s="4" customFormat="1">
      <c r="C1611" s="589"/>
      <c r="D1611" s="589"/>
      <c r="E1611" s="111"/>
      <c r="F1611" s="111"/>
    </row>
    <row r="1612" spans="3:6" s="4" customFormat="1">
      <c r="C1612" s="589"/>
      <c r="D1612" s="589"/>
      <c r="E1612" s="111"/>
      <c r="F1612" s="111"/>
    </row>
    <row r="1613" spans="3:6" s="4" customFormat="1">
      <c r="C1613" s="589"/>
      <c r="D1613" s="589"/>
      <c r="E1613" s="111"/>
      <c r="F1613" s="111"/>
    </row>
    <row r="1614" spans="3:6" s="4" customFormat="1">
      <c r="C1614" s="589"/>
      <c r="D1614" s="589"/>
      <c r="E1614" s="111"/>
      <c r="F1614" s="111"/>
    </row>
    <row r="1615" spans="3:6" s="4" customFormat="1">
      <c r="C1615" s="589"/>
      <c r="D1615" s="589"/>
      <c r="E1615" s="111"/>
      <c r="F1615" s="111"/>
    </row>
    <row r="1616" spans="3:6" s="4" customFormat="1">
      <c r="C1616" s="589"/>
      <c r="D1616" s="589"/>
      <c r="E1616" s="111"/>
      <c r="F1616" s="111"/>
    </row>
    <row r="1617" spans="3:6" s="4" customFormat="1">
      <c r="C1617" s="589"/>
      <c r="D1617" s="589"/>
      <c r="E1617" s="111"/>
      <c r="F1617" s="111"/>
    </row>
    <row r="1618" spans="3:6" s="4" customFormat="1">
      <c r="C1618" s="589"/>
      <c r="D1618" s="589"/>
      <c r="E1618" s="111"/>
      <c r="F1618" s="111"/>
    </row>
    <row r="1619" spans="3:6" s="4" customFormat="1">
      <c r="C1619" s="589"/>
      <c r="D1619" s="589"/>
      <c r="E1619" s="111"/>
      <c r="F1619" s="111"/>
    </row>
    <row r="1620" spans="3:6" s="4" customFormat="1">
      <c r="C1620" s="589"/>
      <c r="D1620" s="589"/>
      <c r="E1620" s="111"/>
      <c r="F1620" s="111"/>
    </row>
    <row r="1621" spans="3:6" s="4" customFormat="1">
      <c r="C1621" s="589"/>
      <c r="D1621" s="589"/>
      <c r="E1621" s="111"/>
      <c r="F1621" s="111"/>
    </row>
    <row r="1622" spans="3:6" s="4" customFormat="1">
      <c r="C1622" s="589"/>
      <c r="D1622" s="589"/>
      <c r="E1622" s="111"/>
      <c r="F1622" s="111"/>
    </row>
    <row r="1623" spans="3:6" s="4" customFormat="1">
      <c r="C1623" s="589"/>
      <c r="D1623" s="589"/>
      <c r="E1623" s="111"/>
      <c r="F1623" s="111"/>
    </row>
    <row r="1624" spans="3:6" s="4" customFormat="1">
      <c r="C1624" s="589"/>
      <c r="D1624" s="589"/>
      <c r="E1624" s="111"/>
      <c r="F1624" s="111"/>
    </row>
    <row r="1625" spans="3:6" s="4" customFormat="1">
      <c r="C1625" s="589"/>
      <c r="D1625" s="589"/>
      <c r="E1625" s="111"/>
      <c r="F1625" s="111"/>
    </row>
    <row r="1626" spans="3:6" s="4" customFormat="1">
      <c r="C1626" s="589"/>
      <c r="D1626" s="589"/>
      <c r="E1626" s="111"/>
      <c r="F1626" s="111"/>
    </row>
    <row r="1627" spans="3:6" s="4" customFormat="1">
      <c r="C1627" s="589"/>
      <c r="D1627" s="589"/>
      <c r="E1627" s="111"/>
      <c r="F1627" s="111"/>
    </row>
    <row r="1628" spans="3:6" s="4" customFormat="1">
      <c r="C1628" s="589"/>
      <c r="D1628" s="589"/>
      <c r="E1628" s="111"/>
      <c r="F1628" s="111"/>
    </row>
    <row r="1629" spans="3:6" s="4" customFormat="1">
      <c r="C1629" s="589"/>
      <c r="D1629" s="589"/>
      <c r="E1629" s="111"/>
      <c r="F1629" s="111"/>
    </row>
    <row r="1630" spans="3:6" s="4" customFormat="1">
      <c r="C1630" s="589"/>
      <c r="D1630" s="589"/>
      <c r="E1630" s="111"/>
      <c r="F1630" s="111"/>
    </row>
    <row r="1631" spans="3:6" s="4" customFormat="1">
      <c r="C1631" s="589"/>
      <c r="D1631" s="589"/>
      <c r="E1631" s="111"/>
      <c r="F1631" s="111"/>
    </row>
    <row r="1632" spans="3:6" s="4" customFormat="1">
      <c r="C1632" s="589"/>
      <c r="D1632" s="589"/>
      <c r="E1632" s="111"/>
      <c r="F1632" s="111"/>
    </row>
    <row r="1633" spans="3:6" s="4" customFormat="1">
      <c r="C1633" s="589"/>
      <c r="D1633" s="589"/>
      <c r="E1633" s="111"/>
      <c r="F1633" s="111"/>
    </row>
    <row r="1634" spans="3:6" s="4" customFormat="1">
      <c r="C1634" s="589"/>
      <c r="D1634" s="589"/>
      <c r="E1634" s="111"/>
      <c r="F1634" s="111"/>
    </row>
    <row r="1635" spans="3:6" s="4" customFormat="1">
      <c r="C1635" s="589"/>
      <c r="D1635" s="589"/>
      <c r="E1635" s="111"/>
      <c r="F1635" s="111"/>
    </row>
    <row r="1636" spans="3:6" s="4" customFormat="1">
      <c r="C1636" s="589"/>
      <c r="D1636" s="589"/>
      <c r="E1636" s="111"/>
      <c r="F1636" s="111"/>
    </row>
    <row r="1637" spans="3:6" s="4" customFormat="1">
      <c r="C1637" s="589"/>
      <c r="D1637" s="589"/>
      <c r="E1637" s="111"/>
      <c r="F1637" s="111"/>
    </row>
    <row r="1638" spans="3:6" s="4" customFormat="1">
      <c r="C1638" s="589"/>
      <c r="D1638" s="589"/>
      <c r="E1638" s="111"/>
      <c r="F1638" s="111"/>
    </row>
    <row r="1639" spans="3:6" s="4" customFormat="1">
      <c r="C1639" s="589"/>
      <c r="D1639" s="589"/>
      <c r="E1639" s="111"/>
      <c r="F1639" s="111"/>
    </row>
    <row r="1640" spans="3:6" s="4" customFormat="1">
      <c r="C1640" s="589"/>
      <c r="D1640" s="589"/>
      <c r="E1640" s="111"/>
      <c r="F1640" s="111"/>
    </row>
    <row r="1641" spans="3:6" s="4" customFormat="1">
      <c r="C1641" s="589"/>
      <c r="D1641" s="589"/>
      <c r="E1641" s="111"/>
      <c r="F1641" s="111"/>
    </row>
    <row r="1642" spans="3:6" s="4" customFormat="1">
      <c r="C1642" s="589"/>
      <c r="D1642" s="589"/>
      <c r="E1642" s="111"/>
      <c r="F1642" s="111"/>
    </row>
    <row r="1643" spans="3:6" s="4" customFormat="1">
      <c r="C1643" s="589"/>
      <c r="D1643" s="589"/>
      <c r="E1643" s="111"/>
      <c r="F1643" s="111"/>
    </row>
    <row r="1644" spans="3:6" s="4" customFormat="1">
      <c r="C1644" s="589"/>
      <c r="D1644" s="589"/>
      <c r="E1644" s="111"/>
      <c r="F1644" s="111"/>
    </row>
    <row r="1645" spans="3:6" s="4" customFormat="1">
      <c r="C1645" s="589"/>
      <c r="D1645" s="589"/>
      <c r="E1645" s="111"/>
      <c r="F1645" s="111"/>
    </row>
    <row r="1646" spans="3:6" s="4" customFormat="1">
      <c r="C1646" s="589"/>
      <c r="D1646" s="589"/>
      <c r="E1646" s="111"/>
      <c r="F1646" s="111"/>
    </row>
    <row r="1647" spans="3:6" s="4" customFormat="1">
      <c r="C1647" s="589"/>
      <c r="D1647" s="589"/>
      <c r="E1647" s="111"/>
      <c r="F1647" s="111"/>
    </row>
    <row r="1648" spans="3:6" s="4" customFormat="1">
      <c r="C1648" s="589"/>
      <c r="D1648" s="589"/>
      <c r="E1648" s="111"/>
      <c r="F1648" s="111"/>
    </row>
    <row r="1649" spans="3:6" s="4" customFormat="1">
      <c r="C1649" s="589"/>
      <c r="D1649" s="589"/>
      <c r="E1649" s="111"/>
      <c r="F1649" s="111"/>
    </row>
    <row r="1650" spans="3:6" s="4" customFormat="1">
      <c r="C1650" s="589"/>
      <c r="D1650" s="589"/>
      <c r="E1650" s="111"/>
      <c r="F1650" s="111"/>
    </row>
    <row r="1651" spans="3:6" s="4" customFormat="1">
      <c r="C1651" s="589"/>
      <c r="D1651" s="589"/>
      <c r="E1651" s="111"/>
      <c r="F1651" s="111"/>
    </row>
    <row r="1652" spans="3:6" s="4" customFormat="1">
      <c r="C1652" s="589"/>
      <c r="D1652" s="589"/>
      <c r="E1652" s="111"/>
      <c r="F1652" s="111"/>
    </row>
    <row r="1653" spans="3:6" s="4" customFormat="1">
      <c r="C1653" s="589"/>
      <c r="D1653" s="589"/>
      <c r="E1653" s="111"/>
      <c r="F1653" s="111"/>
    </row>
    <row r="1654" spans="3:6" s="4" customFormat="1">
      <c r="C1654" s="589"/>
      <c r="D1654" s="589"/>
      <c r="E1654" s="111"/>
      <c r="F1654" s="111"/>
    </row>
    <row r="1655" spans="3:6" s="4" customFormat="1">
      <c r="C1655" s="589"/>
      <c r="D1655" s="589"/>
      <c r="E1655" s="111"/>
      <c r="F1655" s="111"/>
    </row>
    <row r="1656" spans="3:6" s="4" customFormat="1">
      <c r="C1656" s="589"/>
      <c r="D1656" s="589"/>
      <c r="E1656" s="111"/>
      <c r="F1656" s="111"/>
    </row>
    <row r="1657" spans="3:6" s="4" customFormat="1">
      <c r="C1657" s="589"/>
      <c r="D1657" s="589"/>
      <c r="E1657" s="111"/>
      <c r="F1657" s="111"/>
    </row>
    <row r="1658" spans="3:6" s="4" customFormat="1">
      <c r="C1658" s="589"/>
      <c r="D1658" s="589"/>
      <c r="E1658" s="111"/>
      <c r="F1658" s="111"/>
    </row>
    <row r="1659" spans="3:6" s="4" customFormat="1">
      <c r="C1659" s="589"/>
      <c r="D1659" s="589"/>
      <c r="E1659" s="111"/>
      <c r="F1659" s="111"/>
    </row>
    <row r="1660" spans="3:6" s="4" customFormat="1">
      <c r="C1660" s="589"/>
      <c r="D1660" s="589"/>
      <c r="E1660" s="111"/>
      <c r="F1660" s="111"/>
    </row>
    <row r="1661" spans="3:6" s="4" customFormat="1">
      <c r="C1661" s="589"/>
      <c r="D1661" s="589"/>
      <c r="E1661" s="111"/>
      <c r="F1661" s="111"/>
    </row>
    <row r="1662" spans="3:6" s="4" customFormat="1">
      <c r="C1662" s="589"/>
      <c r="D1662" s="589"/>
      <c r="E1662" s="111"/>
      <c r="F1662" s="111"/>
    </row>
    <row r="1663" spans="3:6" s="4" customFormat="1">
      <c r="C1663" s="589"/>
      <c r="D1663" s="589"/>
      <c r="E1663" s="111"/>
      <c r="F1663" s="111"/>
    </row>
    <row r="1664" spans="3:6" s="4" customFormat="1">
      <c r="C1664" s="589"/>
      <c r="D1664" s="589"/>
      <c r="E1664" s="111"/>
      <c r="F1664" s="111"/>
    </row>
    <row r="1665" spans="3:6" s="4" customFormat="1">
      <c r="C1665" s="589"/>
      <c r="D1665" s="589"/>
      <c r="E1665" s="111"/>
      <c r="F1665" s="111"/>
    </row>
    <row r="1666" spans="3:6" s="4" customFormat="1">
      <c r="C1666" s="589"/>
      <c r="D1666" s="589"/>
      <c r="E1666" s="111"/>
      <c r="F1666" s="111"/>
    </row>
    <row r="1667" spans="3:6" s="4" customFormat="1">
      <c r="C1667" s="589"/>
      <c r="D1667" s="589"/>
      <c r="E1667" s="111"/>
      <c r="F1667" s="111"/>
    </row>
    <row r="1668" spans="3:6" s="4" customFormat="1">
      <c r="C1668" s="589"/>
      <c r="D1668" s="589"/>
      <c r="E1668" s="111"/>
      <c r="F1668" s="111"/>
    </row>
    <row r="1669" spans="3:6" s="4" customFormat="1">
      <c r="C1669" s="589"/>
      <c r="D1669" s="589"/>
      <c r="E1669" s="111"/>
      <c r="F1669" s="111"/>
    </row>
    <row r="1670" spans="3:6" s="4" customFormat="1">
      <c r="C1670" s="589"/>
      <c r="D1670" s="589"/>
      <c r="E1670" s="111"/>
      <c r="F1670" s="111"/>
    </row>
    <row r="1671" spans="3:6" s="4" customFormat="1">
      <c r="C1671" s="589"/>
      <c r="D1671" s="589"/>
      <c r="E1671" s="111"/>
      <c r="F1671" s="111"/>
    </row>
    <row r="1672" spans="3:6" s="4" customFormat="1">
      <c r="C1672" s="589"/>
      <c r="D1672" s="589"/>
      <c r="E1672" s="111"/>
      <c r="F1672" s="111"/>
    </row>
    <row r="1673" spans="3:6" s="4" customFormat="1">
      <c r="C1673" s="589"/>
      <c r="D1673" s="589"/>
      <c r="E1673" s="111"/>
      <c r="F1673" s="111"/>
    </row>
    <row r="1674" spans="3:6" s="4" customFormat="1">
      <c r="C1674" s="589"/>
      <c r="D1674" s="589"/>
      <c r="E1674" s="111"/>
      <c r="F1674" s="111"/>
    </row>
    <row r="1675" spans="3:6" s="4" customFormat="1">
      <c r="C1675" s="589"/>
      <c r="D1675" s="589"/>
      <c r="E1675" s="111"/>
      <c r="F1675" s="111"/>
    </row>
    <row r="1676" spans="3:6" s="4" customFormat="1">
      <c r="C1676" s="589"/>
      <c r="D1676" s="589"/>
      <c r="E1676" s="111"/>
      <c r="F1676" s="111"/>
    </row>
    <row r="1677" spans="3:6" s="4" customFormat="1">
      <c r="C1677" s="589"/>
      <c r="D1677" s="589"/>
      <c r="E1677" s="111"/>
      <c r="F1677" s="111"/>
    </row>
    <row r="1678" spans="3:6" s="4" customFormat="1">
      <c r="C1678" s="589"/>
      <c r="D1678" s="589"/>
      <c r="E1678" s="111"/>
      <c r="F1678" s="111"/>
    </row>
    <row r="1679" spans="3:6" s="4" customFormat="1">
      <c r="C1679" s="589"/>
      <c r="D1679" s="589"/>
      <c r="E1679" s="111"/>
      <c r="F1679" s="111"/>
    </row>
    <row r="1680" spans="3:6" s="4" customFormat="1">
      <c r="C1680" s="589"/>
      <c r="D1680" s="589"/>
      <c r="E1680" s="111"/>
      <c r="F1680" s="111"/>
    </row>
    <row r="1681" spans="3:6" s="4" customFormat="1">
      <c r="C1681" s="589"/>
      <c r="D1681" s="589"/>
      <c r="E1681" s="111"/>
      <c r="F1681" s="111"/>
    </row>
    <row r="1682" spans="3:6" s="4" customFormat="1">
      <c r="C1682" s="589"/>
      <c r="D1682" s="589"/>
      <c r="E1682" s="111"/>
      <c r="F1682" s="111"/>
    </row>
    <row r="1683" spans="3:6" s="4" customFormat="1">
      <c r="C1683" s="589"/>
      <c r="D1683" s="589"/>
      <c r="E1683" s="111"/>
      <c r="F1683" s="111"/>
    </row>
    <row r="1684" spans="3:6" s="4" customFormat="1">
      <c r="C1684" s="589"/>
      <c r="D1684" s="589"/>
      <c r="E1684" s="111"/>
      <c r="F1684" s="111"/>
    </row>
    <row r="1685" spans="3:6" s="4" customFormat="1">
      <c r="C1685" s="589"/>
      <c r="D1685" s="589"/>
      <c r="E1685" s="111"/>
      <c r="F1685" s="111"/>
    </row>
    <row r="1686" spans="3:6" s="4" customFormat="1">
      <c r="C1686" s="589"/>
      <c r="D1686" s="589"/>
      <c r="E1686" s="111"/>
      <c r="F1686" s="111"/>
    </row>
    <row r="1687" spans="3:6" s="4" customFormat="1">
      <c r="C1687" s="589"/>
      <c r="D1687" s="589"/>
      <c r="E1687" s="111"/>
      <c r="F1687" s="111"/>
    </row>
    <row r="1688" spans="3:6" s="4" customFormat="1">
      <c r="C1688" s="589"/>
      <c r="D1688" s="589"/>
      <c r="E1688" s="111"/>
      <c r="F1688" s="111"/>
    </row>
    <row r="1689" spans="3:6" s="4" customFormat="1">
      <c r="C1689" s="589"/>
      <c r="D1689" s="589"/>
      <c r="E1689" s="111"/>
      <c r="F1689" s="111"/>
    </row>
    <row r="1690" spans="3:6" s="4" customFormat="1">
      <c r="C1690" s="589"/>
      <c r="D1690" s="589"/>
      <c r="E1690" s="111"/>
      <c r="F1690" s="111"/>
    </row>
    <row r="1691" spans="3:6" s="4" customFormat="1">
      <c r="C1691" s="589"/>
      <c r="D1691" s="589"/>
      <c r="E1691" s="111"/>
      <c r="F1691" s="111"/>
    </row>
    <row r="1692" spans="3:6" s="4" customFormat="1">
      <c r="C1692" s="589"/>
      <c r="D1692" s="589"/>
      <c r="E1692" s="111"/>
      <c r="F1692" s="111"/>
    </row>
    <row r="1693" spans="3:6" s="4" customFormat="1">
      <c r="C1693" s="589"/>
      <c r="D1693" s="589"/>
      <c r="E1693" s="111"/>
      <c r="F1693" s="111"/>
    </row>
    <row r="1694" spans="3:6" s="4" customFormat="1">
      <c r="C1694" s="589"/>
      <c r="D1694" s="589"/>
      <c r="E1694" s="111"/>
      <c r="F1694" s="111"/>
    </row>
    <row r="1695" spans="3:6" s="4" customFormat="1">
      <c r="C1695" s="589"/>
      <c r="D1695" s="589"/>
      <c r="E1695" s="111"/>
      <c r="F1695" s="111"/>
    </row>
    <row r="1696" spans="3:6" s="4" customFormat="1">
      <c r="C1696" s="589"/>
      <c r="D1696" s="589"/>
      <c r="E1696" s="111"/>
      <c r="F1696" s="111"/>
    </row>
    <row r="1697" spans="3:6" s="4" customFormat="1">
      <c r="C1697" s="589"/>
      <c r="D1697" s="589"/>
      <c r="E1697" s="111"/>
      <c r="F1697" s="111"/>
    </row>
    <row r="1698" spans="3:6" s="4" customFormat="1">
      <c r="C1698" s="589"/>
      <c r="D1698" s="589"/>
      <c r="E1698" s="111"/>
      <c r="F1698" s="111"/>
    </row>
    <row r="1699" spans="3:6" s="4" customFormat="1">
      <c r="C1699" s="589"/>
      <c r="D1699" s="589"/>
      <c r="E1699" s="111"/>
      <c r="F1699" s="111"/>
    </row>
    <row r="1700" spans="3:6" s="4" customFormat="1">
      <c r="C1700" s="589"/>
      <c r="D1700" s="589"/>
      <c r="E1700" s="111"/>
      <c r="F1700" s="111"/>
    </row>
    <row r="1701" spans="3:6" s="4" customFormat="1">
      <c r="C1701" s="589"/>
      <c r="D1701" s="589"/>
      <c r="E1701" s="111"/>
      <c r="F1701" s="111"/>
    </row>
    <row r="1702" spans="3:6" s="4" customFormat="1">
      <c r="C1702" s="589"/>
      <c r="D1702" s="589"/>
      <c r="E1702" s="111"/>
      <c r="F1702" s="111"/>
    </row>
    <row r="1703" spans="3:6" s="4" customFormat="1">
      <c r="C1703" s="589"/>
      <c r="D1703" s="589"/>
      <c r="E1703" s="111"/>
      <c r="F1703" s="111"/>
    </row>
    <row r="1704" spans="3:6" s="4" customFormat="1">
      <c r="C1704" s="589"/>
      <c r="D1704" s="589"/>
      <c r="E1704" s="111"/>
      <c r="F1704" s="111"/>
    </row>
    <row r="1705" spans="3:6" s="4" customFormat="1">
      <c r="C1705" s="589"/>
      <c r="D1705" s="589"/>
      <c r="E1705" s="111"/>
      <c r="F1705" s="111"/>
    </row>
    <row r="1706" spans="3:6" s="4" customFormat="1">
      <c r="C1706" s="589"/>
      <c r="D1706" s="589"/>
      <c r="E1706" s="111"/>
      <c r="F1706" s="111"/>
    </row>
    <row r="1707" spans="3:6" s="4" customFormat="1">
      <c r="C1707" s="589"/>
      <c r="D1707" s="589"/>
      <c r="E1707" s="111"/>
      <c r="F1707" s="111"/>
    </row>
    <row r="1708" spans="3:6" s="4" customFormat="1">
      <c r="C1708" s="589"/>
      <c r="D1708" s="589"/>
      <c r="E1708" s="111"/>
      <c r="F1708" s="111"/>
    </row>
    <row r="1709" spans="3:6" s="4" customFormat="1">
      <c r="C1709" s="589"/>
      <c r="D1709" s="589"/>
      <c r="E1709" s="111"/>
      <c r="F1709" s="111"/>
    </row>
    <row r="1710" spans="3:6" s="4" customFormat="1">
      <c r="C1710" s="589"/>
      <c r="D1710" s="589"/>
      <c r="E1710" s="111"/>
      <c r="F1710" s="111"/>
    </row>
    <row r="1711" spans="3:6" s="4" customFormat="1">
      <c r="C1711" s="589"/>
      <c r="D1711" s="589"/>
      <c r="E1711" s="111"/>
      <c r="F1711" s="111"/>
    </row>
    <row r="1712" spans="3:6" s="4" customFormat="1">
      <c r="C1712" s="589"/>
      <c r="D1712" s="589"/>
      <c r="E1712" s="111"/>
      <c r="F1712" s="111"/>
    </row>
    <row r="1713" spans="3:6" s="4" customFormat="1">
      <c r="C1713" s="589"/>
      <c r="D1713" s="589"/>
      <c r="E1713" s="111"/>
      <c r="F1713" s="111"/>
    </row>
    <row r="1714" spans="3:6" s="4" customFormat="1">
      <c r="C1714" s="589"/>
      <c r="D1714" s="589"/>
      <c r="E1714" s="111"/>
      <c r="F1714" s="111"/>
    </row>
    <row r="1715" spans="3:6" s="4" customFormat="1">
      <c r="C1715" s="589"/>
      <c r="D1715" s="589"/>
      <c r="E1715" s="111"/>
      <c r="F1715" s="111"/>
    </row>
    <row r="1716" spans="3:6" s="4" customFormat="1">
      <c r="C1716" s="589"/>
      <c r="D1716" s="589"/>
      <c r="E1716" s="111"/>
      <c r="F1716" s="111"/>
    </row>
    <row r="1717" spans="3:6" s="4" customFormat="1">
      <c r="C1717" s="589"/>
      <c r="D1717" s="589"/>
      <c r="E1717" s="111"/>
      <c r="F1717" s="111"/>
    </row>
    <row r="1718" spans="3:6" s="4" customFormat="1">
      <c r="C1718" s="589"/>
      <c r="D1718" s="589"/>
      <c r="E1718" s="111"/>
      <c r="F1718" s="111"/>
    </row>
    <row r="1719" spans="3:6" s="4" customFormat="1">
      <c r="C1719" s="589"/>
      <c r="D1719" s="589"/>
      <c r="E1719" s="111"/>
      <c r="F1719" s="111"/>
    </row>
    <row r="1720" spans="3:6" s="4" customFormat="1">
      <c r="C1720" s="589"/>
      <c r="D1720" s="589"/>
      <c r="E1720" s="111"/>
      <c r="F1720" s="111"/>
    </row>
    <row r="1721" spans="3:6" s="4" customFormat="1">
      <c r="C1721" s="589"/>
      <c r="D1721" s="589"/>
      <c r="E1721" s="111"/>
      <c r="F1721" s="111"/>
    </row>
    <row r="1722" spans="3:6" s="4" customFormat="1">
      <c r="C1722" s="589"/>
      <c r="D1722" s="589"/>
      <c r="E1722" s="111"/>
      <c r="F1722" s="111"/>
    </row>
    <row r="1723" spans="3:6" s="4" customFormat="1">
      <c r="C1723" s="589"/>
      <c r="D1723" s="589"/>
      <c r="E1723" s="111"/>
      <c r="F1723" s="111"/>
    </row>
    <row r="1724" spans="3:6" s="4" customFormat="1">
      <c r="C1724" s="589"/>
      <c r="D1724" s="589"/>
      <c r="E1724" s="111"/>
      <c r="F1724" s="111"/>
    </row>
    <row r="1725" spans="3:6" s="4" customFormat="1">
      <c r="C1725" s="589"/>
      <c r="D1725" s="589"/>
      <c r="E1725" s="111"/>
      <c r="F1725" s="111"/>
    </row>
    <row r="1726" spans="3:6" s="4" customFormat="1">
      <c r="C1726" s="589"/>
      <c r="D1726" s="589"/>
      <c r="E1726" s="111"/>
      <c r="F1726" s="111"/>
    </row>
    <row r="1727" spans="3:6" s="4" customFormat="1">
      <c r="C1727" s="589"/>
      <c r="D1727" s="589"/>
      <c r="E1727" s="111"/>
      <c r="F1727" s="111"/>
    </row>
    <row r="1728" spans="3:6" s="4" customFormat="1">
      <c r="C1728" s="589"/>
      <c r="D1728" s="589"/>
      <c r="E1728" s="111"/>
      <c r="F1728" s="111"/>
    </row>
    <row r="1729" spans="3:6" s="4" customFormat="1">
      <c r="C1729" s="589"/>
      <c r="D1729" s="589"/>
      <c r="E1729" s="111"/>
      <c r="F1729" s="111"/>
    </row>
    <row r="1730" spans="3:6" s="4" customFormat="1">
      <c r="C1730" s="589"/>
      <c r="D1730" s="589"/>
      <c r="E1730" s="111"/>
      <c r="F1730" s="111"/>
    </row>
    <row r="1731" spans="3:6" s="4" customFormat="1">
      <c r="C1731" s="589"/>
      <c r="D1731" s="589"/>
      <c r="E1731" s="111"/>
      <c r="F1731" s="111"/>
    </row>
    <row r="1732" spans="3:6" s="4" customFormat="1">
      <c r="C1732" s="589"/>
      <c r="D1732" s="589"/>
      <c r="E1732" s="111"/>
      <c r="F1732" s="111"/>
    </row>
    <row r="1733" spans="3:6" s="4" customFormat="1">
      <c r="C1733" s="589"/>
      <c r="D1733" s="589"/>
      <c r="E1733" s="111"/>
      <c r="F1733" s="111"/>
    </row>
    <row r="1734" spans="3:6" s="4" customFormat="1">
      <c r="C1734" s="589"/>
      <c r="D1734" s="589"/>
      <c r="E1734" s="111"/>
      <c r="F1734" s="111"/>
    </row>
    <row r="1735" spans="3:6" s="4" customFormat="1">
      <c r="C1735" s="589"/>
      <c r="D1735" s="589"/>
      <c r="E1735" s="111"/>
      <c r="F1735" s="111"/>
    </row>
    <row r="1736" spans="3:6" s="4" customFormat="1">
      <c r="C1736" s="589"/>
      <c r="D1736" s="589"/>
      <c r="E1736" s="111"/>
      <c r="F1736" s="111"/>
    </row>
    <row r="1737" spans="3:6" s="4" customFormat="1">
      <c r="C1737" s="589"/>
      <c r="D1737" s="589"/>
      <c r="E1737" s="111"/>
      <c r="F1737" s="111"/>
    </row>
    <row r="1738" spans="3:6" s="4" customFormat="1">
      <c r="C1738" s="589"/>
      <c r="D1738" s="589"/>
      <c r="E1738" s="111"/>
      <c r="F1738" s="111"/>
    </row>
    <row r="1739" spans="3:6" s="4" customFormat="1">
      <c r="C1739" s="589"/>
      <c r="D1739" s="589"/>
      <c r="E1739" s="111"/>
      <c r="F1739" s="111"/>
    </row>
    <row r="1740" spans="3:6" s="4" customFormat="1">
      <c r="C1740" s="589"/>
      <c r="D1740" s="589"/>
      <c r="E1740" s="111"/>
      <c r="F1740" s="111"/>
    </row>
    <row r="1741" spans="3:6" s="4" customFormat="1">
      <c r="C1741" s="589"/>
      <c r="D1741" s="589"/>
      <c r="E1741" s="111"/>
      <c r="F1741" s="111"/>
    </row>
    <row r="1742" spans="3:6" s="4" customFormat="1">
      <c r="C1742" s="589"/>
      <c r="D1742" s="589"/>
      <c r="E1742" s="111"/>
      <c r="F1742" s="111"/>
    </row>
    <row r="1743" spans="3:6" s="4" customFormat="1">
      <c r="C1743" s="589"/>
      <c r="D1743" s="589"/>
      <c r="E1743" s="111"/>
      <c r="F1743" s="111"/>
    </row>
    <row r="1744" spans="3:6" s="4" customFormat="1">
      <c r="C1744" s="589"/>
      <c r="D1744" s="589"/>
      <c r="E1744" s="111"/>
      <c r="F1744" s="111"/>
    </row>
    <row r="1745" spans="3:6" s="4" customFormat="1">
      <c r="C1745" s="589"/>
      <c r="D1745" s="589"/>
      <c r="E1745" s="111"/>
      <c r="F1745" s="111"/>
    </row>
    <row r="1746" spans="3:6" s="4" customFormat="1">
      <c r="C1746" s="589"/>
      <c r="D1746" s="589"/>
      <c r="E1746" s="111"/>
      <c r="F1746" s="111"/>
    </row>
    <row r="1747" spans="3:6" s="4" customFormat="1">
      <c r="C1747" s="589"/>
      <c r="D1747" s="589"/>
      <c r="E1747" s="111"/>
      <c r="F1747" s="111"/>
    </row>
    <row r="1748" spans="3:6" s="4" customFormat="1">
      <c r="C1748" s="589"/>
      <c r="D1748" s="589"/>
      <c r="E1748" s="111"/>
      <c r="F1748" s="111"/>
    </row>
    <row r="1749" spans="3:6" s="4" customFormat="1">
      <c r="C1749" s="589"/>
      <c r="D1749" s="589"/>
      <c r="E1749" s="111"/>
      <c r="F1749" s="111"/>
    </row>
    <row r="1750" spans="3:6" s="4" customFormat="1">
      <c r="C1750" s="589"/>
      <c r="D1750" s="589"/>
      <c r="E1750" s="111"/>
      <c r="F1750" s="111"/>
    </row>
    <row r="1751" spans="3:6" s="4" customFormat="1">
      <c r="C1751" s="589"/>
      <c r="D1751" s="589"/>
      <c r="E1751" s="111"/>
      <c r="F1751" s="111"/>
    </row>
    <row r="1752" spans="3:6" s="4" customFormat="1">
      <c r="C1752" s="589"/>
      <c r="D1752" s="589"/>
      <c r="E1752" s="111"/>
      <c r="F1752" s="111"/>
    </row>
    <row r="1753" spans="3:6" s="4" customFormat="1">
      <c r="C1753" s="589"/>
      <c r="D1753" s="589"/>
      <c r="E1753" s="111"/>
      <c r="F1753" s="111"/>
    </row>
    <row r="1754" spans="3:6" s="4" customFormat="1">
      <c r="C1754" s="589"/>
      <c r="D1754" s="589"/>
      <c r="E1754" s="111"/>
      <c r="F1754" s="111"/>
    </row>
    <row r="1755" spans="3:6" s="4" customFormat="1">
      <c r="C1755" s="589"/>
      <c r="D1755" s="589"/>
      <c r="E1755" s="111"/>
      <c r="F1755" s="111"/>
    </row>
    <row r="1756" spans="3:6" s="4" customFormat="1">
      <c r="C1756" s="589"/>
      <c r="D1756" s="589"/>
      <c r="E1756" s="111"/>
      <c r="F1756" s="111"/>
    </row>
    <row r="1757" spans="3:6" s="4" customFormat="1">
      <c r="C1757" s="589"/>
      <c r="D1757" s="589"/>
      <c r="E1757" s="111"/>
      <c r="F1757" s="111"/>
    </row>
    <row r="1758" spans="3:6" s="4" customFormat="1">
      <c r="C1758" s="589"/>
      <c r="D1758" s="589"/>
      <c r="E1758" s="111"/>
      <c r="F1758" s="111"/>
    </row>
    <row r="1759" spans="3:6" s="4" customFormat="1">
      <c r="C1759" s="589"/>
      <c r="D1759" s="589"/>
      <c r="E1759" s="111"/>
      <c r="F1759" s="111"/>
    </row>
    <row r="1760" spans="3:6" s="4" customFormat="1">
      <c r="C1760" s="589"/>
      <c r="D1760" s="589"/>
      <c r="E1760" s="111"/>
      <c r="F1760" s="111"/>
    </row>
    <row r="1761" spans="3:6" s="4" customFormat="1">
      <c r="C1761" s="589"/>
      <c r="D1761" s="589"/>
      <c r="E1761" s="111"/>
      <c r="F1761" s="111"/>
    </row>
    <row r="1762" spans="3:6" s="4" customFormat="1">
      <c r="C1762" s="589"/>
      <c r="D1762" s="589"/>
      <c r="E1762" s="111"/>
      <c r="F1762" s="111"/>
    </row>
    <row r="1763" spans="3:6" s="4" customFormat="1">
      <c r="C1763" s="589"/>
      <c r="D1763" s="589"/>
      <c r="E1763" s="111"/>
      <c r="F1763" s="111"/>
    </row>
    <row r="1764" spans="3:6" s="4" customFormat="1">
      <c r="C1764" s="589"/>
      <c r="D1764" s="589"/>
      <c r="E1764" s="111"/>
      <c r="F1764" s="111"/>
    </row>
    <row r="1765" spans="3:6" s="4" customFormat="1">
      <c r="C1765" s="589"/>
      <c r="D1765" s="589"/>
      <c r="E1765" s="111"/>
      <c r="F1765" s="111"/>
    </row>
    <row r="1766" spans="3:6" s="4" customFormat="1">
      <c r="C1766" s="589"/>
      <c r="D1766" s="589"/>
      <c r="E1766" s="111"/>
      <c r="F1766" s="111"/>
    </row>
    <row r="1767" spans="3:6" s="4" customFormat="1">
      <c r="C1767" s="589"/>
      <c r="D1767" s="589"/>
      <c r="E1767" s="111"/>
      <c r="F1767" s="111"/>
    </row>
    <row r="1768" spans="3:6" s="4" customFormat="1">
      <c r="C1768" s="589"/>
      <c r="D1768" s="589"/>
      <c r="E1768" s="111"/>
      <c r="F1768" s="111"/>
    </row>
    <row r="1769" spans="3:6" s="4" customFormat="1">
      <c r="C1769" s="589"/>
      <c r="D1769" s="589"/>
      <c r="E1769" s="111"/>
      <c r="F1769" s="111"/>
    </row>
    <row r="1770" spans="3:6" s="4" customFormat="1">
      <c r="C1770" s="589"/>
      <c r="D1770" s="589"/>
      <c r="E1770" s="111"/>
      <c r="F1770" s="111"/>
    </row>
    <row r="1771" spans="3:6" s="4" customFormat="1">
      <c r="C1771" s="589"/>
      <c r="D1771" s="589"/>
      <c r="E1771" s="111"/>
      <c r="F1771" s="111"/>
    </row>
    <row r="1772" spans="3:6" s="4" customFormat="1">
      <c r="C1772" s="589"/>
      <c r="D1772" s="589"/>
      <c r="E1772" s="111"/>
      <c r="F1772" s="111"/>
    </row>
    <row r="1773" spans="3:6" s="4" customFormat="1">
      <c r="C1773" s="589"/>
      <c r="D1773" s="589"/>
      <c r="E1773" s="111"/>
      <c r="F1773" s="111"/>
    </row>
    <row r="1774" spans="3:6" s="4" customFormat="1">
      <c r="C1774" s="589"/>
      <c r="D1774" s="589"/>
      <c r="E1774" s="111"/>
      <c r="F1774" s="111"/>
    </row>
    <row r="1775" spans="3:6" s="4" customFormat="1">
      <c r="C1775" s="589"/>
      <c r="D1775" s="589"/>
      <c r="E1775" s="111"/>
      <c r="F1775" s="111"/>
    </row>
    <row r="1776" spans="3:6" s="4" customFormat="1">
      <c r="C1776" s="589"/>
      <c r="D1776" s="589"/>
      <c r="E1776" s="111"/>
      <c r="F1776" s="111"/>
    </row>
    <row r="1777" spans="3:6" s="4" customFormat="1">
      <c r="C1777" s="589"/>
      <c r="D1777" s="589"/>
      <c r="E1777" s="111"/>
      <c r="F1777" s="111"/>
    </row>
    <row r="1778" spans="3:6" s="4" customFormat="1">
      <c r="C1778" s="589"/>
      <c r="D1778" s="589"/>
      <c r="E1778" s="111"/>
      <c r="F1778" s="111"/>
    </row>
    <row r="1779" spans="3:6" s="4" customFormat="1">
      <c r="C1779" s="589"/>
      <c r="D1779" s="589"/>
      <c r="E1779" s="111"/>
      <c r="F1779" s="111"/>
    </row>
    <row r="1780" spans="3:6" s="4" customFormat="1">
      <c r="C1780" s="589"/>
      <c r="D1780" s="589"/>
      <c r="E1780" s="111"/>
      <c r="F1780" s="111"/>
    </row>
    <row r="1781" spans="3:6" s="4" customFormat="1">
      <c r="C1781" s="589"/>
      <c r="D1781" s="589"/>
      <c r="E1781" s="111"/>
      <c r="F1781" s="111"/>
    </row>
    <row r="1782" spans="3:6" s="4" customFormat="1">
      <c r="C1782" s="589"/>
      <c r="D1782" s="589"/>
      <c r="E1782" s="111"/>
      <c r="F1782" s="111"/>
    </row>
    <row r="1783" spans="3:6" s="4" customFormat="1">
      <c r="C1783" s="589"/>
      <c r="D1783" s="589"/>
      <c r="E1783" s="111"/>
      <c r="F1783" s="111"/>
    </row>
    <row r="1784" spans="3:6" s="4" customFormat="1">
      <c r="C1784" s="589"/>
      <c r="D1784" s="589"/>
      <c r="E1784" s="111"/>
      <c r="F1784" s="111"/>
    </row>
    <row r="1785" spans="3:6" s="4" customFormat="1">
      <c r="C1785" s="589"/>
      <c r="D1785" s="589"/>
      <c r="E1785" s="111"/>
      <c r="F1785" s="111"/>
    </row>
    <row r="1786" spans="3:6" s="4" customFormat="1">
      <c r="C1786" s="589"/>
      <c r="D1786" s="589"/>
      <c r="E1786" s="111"/>
      <c r="F1786" s="111"/>
    </row>
    <row r="1787" spans="3:6" s="4" customFormat="1">
      <c r="C1787" s="589"/>
      <c r="D1787" s="589"/>
      <c r="E1787" s="111"/>
      <c r="F1787" s="111"/>
    </row>
    <row r="1788" spans="3:6" s="4" customFormat="1">
      <c r="C1788" s="589"/>
      <c r="D1788" s="589"/>
      <c r="E1788" s="111"/>
      <c r="F1788" s="111"/>
    </row>
    <row r="1789" spans="3:6" s="4" customFormat="1">
      <c r="C1789" s="589"/>
      <c r="D1789" s="589"/>
      <c r="E1789" s="111"/>
      <c r="F1789" s="111"/>
    </row>
    <row r="1790" spans="3:6" s="4" customFormat="1">
      <c r="C1790" s="589"/>
      <c r="D1790" s="589"/>
      <c r="E1790" s="111"/>
      <c r="F1790" s="111"/>
    </row>
    <row r="1791" spans="3:6" s="4" customFormat="1">
      <c r="C1791" s="589"/>
      <c r="D1791" s="589"/>
      <c r="E1791" s="111"/>
      <c r="F1791" s="111"/>
    </row>
    <row r="1792" spans="3:6" s="4" customFormat="1">
      <c r="C1792" s="589"/>
      <c r="D1792" s="589"/>
      <c r="E1792" s="111"/>
      <c r="F1792" s="111"/>
    </row>
    <row r="1793" spans="3:6" s="4" customFormat="1">
      <c r="C1793" s="589"/>
      <c r="D1793" s="589"/>
      <c r="E1793" s="111"/>
      <c r="F1793" s="111"/>
    </row>
    <row r="1794" spans="3:6" s="4" customFormat="1">
      <c r="C1794" s="589"/>
      <c r="D1794" s="589"/>
      <c r="E1794" s="111"/>
      <c r="F1794" s="111"/>
    </row>
    <row r="1795" spans="3:6" s="4" customFormat="1">
      <c r="C1795" s="589"/>
      <c r="D1795" s="589"/>
      <c r="E1795" s="111"/>
      <c r="F1795" s="111"/>
    </row>
    <row r="1796" spans="3:6" s="4" customFormat="1">
      <c r="C1796" s="589"/>
      <c r="D1796" s="589"/>
      <c r="E1796" s="111"/>
      <c r="F1796" s="111"/>
    </row>
    <row r="1797" spans="3:6" s="4" customFormat="1">
      <c r="C1797" s="589"/>
      <c r="D1797" s="589"/>
      <c r="E1797" s="111"/>
      <c r="F1797" s="111"/>
    </row>
    <row r="1798" spans="3:6" s="4" customFormat="1">
      <c r="C1798" s="589"/>
      <c r="D1798" s="589"/>
      <c r="E1798" s="111"/>
      <c r="F1798" s="111"/>
    </row>
    <row r="1799" spans="3:6" s="4" customFormat="1">
      <c r="C1799" s="589"/>
      <c r="D1799" s="589"/>
      <c r="E1799" s="111"/>
      <c r="F1799" s="111"/>
    </row>
    <row r="1800" spans="3:6" s="4" customFormat="1">
      <c r="C1800" s="589"/>
      <c r="D1800" s="589"/>
      <c r="E1800" s="111"/>
      <c r="F1800" s="111"/>
    </row>
    <row r="1801" spans="3:6" s="4" customFormat="1">
      <c r="C1801" s="589"/>
      <c r="D1801" s="589"/>
      <c r="E1801" s="111"/>
      <c r="F1801" s="111"/>
    </row>
    <row r="1802" spans="3:6" s="4" customFormat="1">
      <c r="C1802" s="589"/>
      <c r="D1802" s="589"/>
      <c r="E1802" s="111"/>
      <c r="F1802" s="111"/>
    </row>
    <row r="1803" spans="3:6" s="4" customFormat="1">
      <c r="C1803" s="589"/>
      <c r="D1803" s="589"/>
      <c r="E1803" s="111"/>
      <c r="F1803" s="111"/>
    </row>
    <row r="1804" spans="3:6" s="4" customFormat="1">
      <c r="C1804" s="589"/>
      <c r="D1804" s="589"/>
      <c r="E1804" s="111"/>
      <c r="F1804" s="111"/>
    </row>
    <row r="1805" spans="3:6" s="4" customFormat="1">
      <c r="C1805" s="589"/>
      <c r="D1805" s="589"/>
      <c r="E1805" s="111"/>
      <c r="F1805" s="111"/>
    </row>
    <row r="1806" spans="3:6" s="4" customFormat="1">
      <c r="C1806" s="589"/>
      <c r="D1806" s="589"/>
      <c r="E1806" s="111"/>
      <c r="F1806" s="111"/>
    </row>
    <row r="1807" spans="3:6" s="4" customFormat="1">
      <c r="C1807" s="589"/>
      <c r="D1807" s="589"/>
      <c r="E1807" s="111"/>
      <c r="F1807" s="111"/>
    </row>
    <row r="1808" spans="3:6" s="4" customFormat="1">
      <c r="C1808" s="589"/>
      <c r="D1808" s="589"/>
      <c r="E1808" s="111"/>
      <c r="F1808" s="111"/>
    </row>
    <row r="1809" spans="3:6" s="4" customFormat="1">
      <c r="C1809" s="589"/>
      <c r="D1809" s="589"/>
      <c r="E1809" s="111"/>
      <c r="F1809" s="111"/>
    </row>
    <row r="1810" spans="3:6" s="4" customFormat="1">
      <c r="C1810" s="589"/>
      <c r="D1810" s="589"/>
      <c r="E1810" s="111"/>
      <c r="F1810" s="111"/>
    </row>
    <row r="1811" spans="3:6" s="4" customFormat="1">
      <c r="C1811" s="589"/>
      <c r="D1811" s="589"/>
      <c r="E1811" s="111"/>
      <c r="F1811" s="111"/>
    </row>
    <row r="1812" spans="3:6" s="4" customFormat="1">
      <c r="C1812" s="589"/>
      <c r="D1812" s="589"/>
      <c r="E1812" s="111"/>
      <c r="F1812" s="111"/>
    </row>
    <row r="1813" spans="3:6" s="4" customFormat="1">
      <c r="C1813" s="589"/>
      <c r="D1813" s="589"/>
      <c r="E1813" s="111"/>
      <c r="F1813" s="111"/>
    </row>
    <row r="1814" spans="3:6" s="4" customFormat="1">
      <c r="C1814" s="589"/>
      <c r="D1814" s="589"/>
      <c r="E1814" s="111"/>
      <c r="F1814" s="111"/>
    </row>
    <row r="1815" spans="3:6" s="4" customFormat="1">
      <c r="C1815" s="589"/>
      <c r="D1815" s="589"/>
      <c r="E1815" s="111"/>
      <c r="F1815" s="111"/>
    </row>
    <row r="1816" spans="3:6" s="4" customFormat="1">
      <c r="C1816" s="589"/>
      <c r="D1816" s="589"/>
      <c r="E1816" s="111"/>
      <c r="F1816" s="111"/>
    </row>
    <row r="1817" spans="3:6" s="4" customFormat="1">
      <c r="C1817" s="589"/>
      <c r="D1817" s="589"/>
      <c r="E1817" s="111"/>
      <c r="F1817" s="111"/>
    </row>
    <row r="1818" spans="3:6" s="4" customFormat="1">
      <c r="C1818" s="589"/>
      <c r="D1818" s="589"/>
      <c r="E1818" s="111"/>
      <c r="F1818" s="111"/>
    </row>
    <row r="1819" spans="3:6" s="4" customFormat="1">
      <c r="C1819" s="589"/>
      <c r="D1819" s="589"/>
      <c r="E1819" s="111"/>
      <c r="F1819" s="111"/>
    </row>
    <row r="1820" spans="3:6" s="4" customFormat="1">
      <c r="C1820" s="589"/>
      <c r="D1820" s="589"/>
      <c r="E1820" s="111"/>
      <c r="F1820" s="111"/>
    </row>
    <row r="1821" spans="3:6" s="4" customFormat="1">
      <c r="C1821" s="589"/>
      <c r="D1821" s="589"/>
      <c r="E1821" s="111"/>
      <c r="F1821" s="111"/>
    </row>
    <row r="1822" spans="3:6" s="4" customFormat="1">
      <c r="C1822" s="589"/>
      <c r="D1822" s="589"/>
      <c r="E1822" s="111"/>
      <c r="F1822" s="111"/>
    </row>
    <row r="1823" spans="3:6" s="4" customFormat="1">
      <c r="C1823" s="589"/>
      <c r="D1823" s="589"/>
      <c r="E1823" s="111"/>
      <c r="F1823" s="111"/>
    </row>
    <row r="1824" spans="3:6" s="4" customFormat="1">
      <c r="C1824" s="589"/>
      <c r="D1824" s="589"/>
      <c r="E1824" s="111"/>
      <c r="F1824" s="111"/>
    </row>
    <row r="1825" spans="3:6" s="4" customFormat="1">
      <c r="C1825" s="589"/>
      <c r="D1825" s="589"/>
      <c r="E1825" s="111"/>
      <c r="F1825" s="111"/>
    </row>
    <row r="1826" spans="3:6" s="4" customFormat="1">
      <c r="C1826" s="589"/>
      <c r="D1826" s="589"/>
      <c r="E1826" s="111"/>
      <c r="F1826" s="111"/>
    </row>
    <row r="1827" spans="3:6" s="4" customFormat="1">
      <c r="C1827" s="589"/>
      <c r="D1827" s="589"/>
      <c r="E1827" s="111"/>
      <c r="F1827" s="111"/>
    </row>
    <row r="1828" spans="3:6" s="4" customFormat="1">
      <c r="C1828" s="589"/>
      <c r="D1828" s="589"/>
      <c r="E1828" s="111"/>
      <c r="F1828" s="111"/>
    </row>
    <row r="1829" spans="3:6" s="4" customFormat="1">
      <c r="C1829" s="589"/>
      <c r="D1829" s="589"/>
      <c r="E1829" s="111"/>
      <c r="F1829" s="111"/>
    </row>
    <row r="1830" spans="3:6" s="4" customFormat="1">
      <c r="C1830" s="589"/>
      <c r="D1830" s="589"/>
      <c r="E1830" s="111"/>
      <c r="F1830" s="111"/>
    </row>
    <row r="1831" spans="3:6" s="4" customFormat="1">
      <c r="C1831" s="589"/>
      <c r="D1831" s="589"/>
      <c r="E1831" s="111"/>
      <c r="F1831" s="111"/>
    </row>
    <row r="1832" spans="3:6" s="4" customFormat="1">
      <c r="C1832" s="589"/>
      <c r="D1832" s="589"/>
      <c r="E1832" s="111"/>
      <c r="F1832" s="111"/>
    </row>
    <row r="1833" spans="3:6" s="4" customFormat="1">
      <c r="C1833" s="589"/>
      <c r="D1833" s="589"/>
      <c r="E1833" s="111"/>
      <c r="F1833" s="111"/>
    </row>
    <row r="1834" spans="3:6" s="4" customFormat="1">
      <c r="C1834" s="589"/>
      <c r="D1834" s="589"/>
      <c r="E1834" s="111"/>
      <c r="F1834" s="111"/>
    </row>
    <row r="1835" spans="3:6" s="4" customFormat="1">
      <c r="C1835" s="589"/>
      <c r="D1835" s="589"/>
      <c r="E1835" s="111"/>
      <c r="F1835" s="111"/>
    </row>
    <row r="1836" spans="3:6" s="4" customFormat="1">
      <c r="C1836" s="589"/>
      <c r="D1836" s="589"/>
      <c r="E1836" s="111"/>
      <c r="F1836" s="111"/>
    </row>
    <row r="1837" spans="3:6" s="4" customFormat="1">
      <c r="C1837" s="589"/>
      <c r="D1837" s="589"/>
      <c r="E1837" s="111"/>
      <c r="F1837" s="111"/>
    </row>
    <row r="1838" spans="3:6" s="4" customFormat="1">
      <c r="C1838" s="589"/>
      <c r="D1838" s="589"/>
      <c r="E1838" s="111"/>
      <c r="F1838" s="111"/>
    </row>
    <row r="1839" spans="3:6" s="4" customFormat="1">
      <c r="C1839" s="589"/>
      <c r="D1839" s="589"/>
      <c r="E1839" s="111"/>
      <c r="F1839" s="111"/>
    </row>
    <row r="1840" spans="3:6" s="4" customFormat="1">
      <c r="C1840" s="589"/>
      <c r="D1840" s="589"/>
      <c r="E1840" s="111"/>
      <c r="F1840" s="111"/>
    </row>
    <row r="1841" spans="3:6" s="4" customFormat="1">
      <c r="C1841" s="589"/>
      <c r="D1841" s="589"/>
      <c r="E1841" s="111"/>
      <c r="F1841" s="111"/>
    </row>
    <row r="1842" spans="3:6" s="4" customFormat="1">
      <c r="C1842" s="589"/>
      <c r="D1842" s="589"/>
      <c r="E1842" s="111"/>
      <c r="F1842" s="111"/>
    </row>
    <row r="1843" spans="3:6" s="4" customFormat="1">
      <c r="C1843" s="589"/>
      <c r="D1843" s="589"/>
      <c r="E1843" s="111"/>
      <c r="F1843" s="111"/>
    </row>
    <row r="1844" spans="3:6" s="4" customFormat="1">
      <c r="C1844" s="589"/>
      <c r="D1844" s="589"/>
      <c r="E1844" s="111"/>
      <c r="F1844" s="111"/>
    </row>
    <row r="1845" spans="3:6" s="4" customFormat="1">
      <c r="C1845" s="589"/>
      <c r="D1845" s="589"/>
      <c r="E1845" s="111"/>
      <c r="F1845" s="111"/>
    </row>
    <row r="1846" spans="3:6" s="4" customFormat="1">
      <c r="C1846" s="589"/>
      <c r="D1846" s="589"/>
      <c r="E1846" s="111"/>
      <c r="F1846" s="111"/>
    </row>
    <row r="1847" spans="3:6" s="4" customFormat="1">
      <c r="C1847" s="589"/>
      <c r="D1847" s="589"/>
      <c r="E1847" s="111"/>
      <c r="F1847" s="111"/>
    </row>
    <row r="1848" spans="3:6" s="4" customFormat="1">
      <c r="C1848" s="589"/>
      <c r="D1848" s="589"/>
      <c r="E1848" s="111"/>
      <c r="F1848" s="111"/>
    </row>
    <row r="1849" spans="3:6" s="4" customFormat="1">
      <c r="C1849" s="589"/>
      <c r="D1849" s="589"/>
      <c r="E1849" s="111"/>
      <c r="F1849" s="111"/>
    </row>
    <row r="1850" spans="3:6" s="4" customFormat="1">
      <c r="C1850" s="589"/>
      <c r="D1850" s="589"/>
      <c r="E1850" s="111"/>
      <c r="F1850" s="111"/>
    </row>
    <row r="1851" spans="3:6" s="4" customFormat="1">
      <c r="C1851" s="589"/>
      <c r="D1851" s="589"/>
      <c r="E1851" s="111"/>
      <c r="F1851" s="111"/>
    </row>
    <row r="1852" spans="3:6" s="4" customFormat="1">
      <c r="C1852" s="589"/>
      <c r="D1852" s="589"/>
      <c r="E1852" s="111"/>
      <c r="F1852" s="111"/>
    </row>
    <row r="1853" spans="3:6" s="4" customFormat="1">
      <c r="C1853" s="589"/>
      <c r="D1853" s="589"/>
      <c r="E1853" s="111"/>
      <c r="F1853" s="111"/>
    </row>
    <row r="1854" spans="3:6" s="4" customFormat="1">
      <c r="C1854" s="589"/>
      <c r="D1854" s="589"/>
      <c r="E1854" s="111"/>
      <c r="F1854" s="111"/>
    </row>
    <row r="1855" spans="3:6" s="4" customFormat="1">
      <c r="C1855" s="589"/>
      <c r="D1855" s="589"/>
      <c r="E1855" s="111"/>
      <c r="F1855" s="111"/>
    </row>
    <row r="1856" spans="3:6" s="4" customFormat="1">
      <c r="C1856" s="589"/>
      <c r="D1856" s="589"/>
      <c r="E1856" s="111"/>
      <c r="F1856" s="111"/>
    </row>
    <row r="1857" spans="3:6" s="4" customFormat="1">
      <c r="C1857" s="589"/>
      <c r="D1857" s="589"/>
      <c r="E1857" s="111"/>
      <c r="F1857" s="111"/>
    </row>
    <row r="1858" spans="3:6" s="4" customFormat="1">
      <c r="C1858" s="589"/>
      <c r="D1858" s="589"/>
      <c r="E1858" s="111"/>
      <c r="F1858" s="111"/>
    </row>
    <row r="1859" spans="3:6" s="4" customFormat="1">
      <c r="C1859" s="589"/>
      <c r="D1859" s="589"/>
      <c r="E1859" s="111"/>
      <c r="F1859" s="111"/>
    </row>
    <row r="1860" spans="3:6" s="4" customFormat="1">
      <c r="C1860" s="589"/>
      <c r="D1860" s="589"/>
      <c r="E1860" s="111"/>
      <c r="F1860" s="111"/>
    </row>
    <row r="1861" spans="3:6" s="4" customFormat="1">
      <c r="C1861" s="589"/>
      <c r="D1861" s="589"/>
      <c r="E1861" s="111"/>
      <c r="F1861" s="111"/>
    </row>
    <row r="1862" spans="3:6" s="4" customFormat="1">
      <c r="C1862" s="589"/>
      <c r="D1862" s="589"/>
      <c r="E1862" s="111"/>
      <c r="F1862" s="111"/>
    </row>
    <row r="1863" spans="3:6" s="4" customFormat="1">
      <c r="C1863" s="589"/>
      <c r="D1863" s="589"/>
      <c r="E1863" s="111"/>
      <c r="F1863" s="111"/>
    </row>
    <row r="1864" spans="3:6" s="4" customFormat="1">
      <c r="C1864" s="589"/>
      <c r="D1864" s="589"/>
      <c r="E1864" s="111"/>
      <c r="F1864" s="111"/>
    </row>
    <row r="1865" spans="3:6" s="4" customFormat="1">
      <c r="C1865" s="589"/>
      <c r="D1865" s="589"/>
      <c r="E1865" s="111"/>
      <c r="F1865" s="111"/>
    </row>
    <row r="1866" spans="3:6" s="4" customFormat="1">
      <c r="C1866" s="589"/>
      <c r="D1866" s="589"/>
      <c r="E1866" s="111"/>
      <c r="F1866" s="111"/>
    </row>
    <row r="1867" spans="3:6" s="4" customFormat="1">
      <c r="C1867" s="589"/>
      <c r="D1867" s="589"/>
      <c r="E1867" s="111"/>
      <c r="F1867" s="111"/>
    </row>
    <row r="1868" spans="3:6" s="4" customFormat="1">
      <c r="C1868" s="589"/>
      <c r="D1868" s="589"/>
      <c r="E1868" s="111"/>
      <c r="F1868" s="111"/>
    </row>
    <row r="1869" spans="3:6" s="4" customFormat="1">
      <c r="C1869" s="589"/>
      <c r="D1869" s="589"/>
      <c r="E1869" s="111"/>
      <c r="F1869" s="111"/>
    </row>
    <row r="1870" spans="3:6" s="4" customFormat="1">
      <c r="C1870" s="589"/>
      <c r="D1870" s="589"/>
      <c r="E1870" s="111"/>
      <c r="F1870" s="111"/>
    </row>
    <row r="1871" spans="3:6" s="4" customFormat="1">
      <c r="C1871" s="589"/>
      <c r="D1871" s="589"/>
      <c r="E1871" s="111"/>
      <c r="F1871" s="111"/>
    </row>
    <row r="1872" spans="3:6" s="4" customFormat="1">
      <c r="C1872" s="589"/>
      <c r="D1872" s="589"/>
      <c r="E1872" s="111"/>
      <c r="F1872" s="111"/>
    </row>
    <row r="1873" spans="3:6" s="4" customFormat="1">
      <c r="C1873" s="589"/>
      <c r="D1873" s="589"/>
      <c r="E1873" s="111"/>
      <c r="F1873" s="111"/>
    </row>
    <row r="1874" spans="3:6" s="4" customFormat="1">
      <c r="C1874" s="589"/>
      <c r="D1874" s="589"/>
      <c r="E1874" s="111"/>
      <c r="F1874" s="111"/>
    </row>
    <row r="1875" spans="3:6" s="4" customFormat="1">
      <c r="C1875" s="589"/>
      <c r="D1875" s="589"/>
      <c r="E1875" s="111"/>
      <c r="F1875" s="111"/>
    </row>
    <row r="1876" spans="3:6" s="4" customFormat="1">
      <c r="C1876" s="589"/>
      <c r="D1876" s="589"/>
      <c r="E1876" s="111"/>
      <c r="F1876" s="111"/>
    </row>
    <row r="1877" spans="3:6" s="4" customFormat="1">
      <c r="C1877" s="589"/>
      <c r="D1877" s="589"/>
      <c r="E1877" s="111"/>
      <c r="F1877" s="111"/>
    </row>
    <row r="1878" spans="3:6" s="4" customFormat="1">
      <c r="C1878" s="589"/>
      <c r="D1878" s="589"/>
      <c r="E1878" s="111"/>
      <c r="F1878" s="111"/>
    </row>
    <row r="1879" spans="3:6" s="4" customFormat="1">
      <c r="C1879" s="589"/>
      <c r="D1879" s="589"/>
      <c r="E1879" s="111"/>
      <c r="F1879" s="111"/>
    </row>
    <row r="1880" spans="3:6" s="4" customFormat="1">
      <c r="C1880" s="589"/>
      <c r="D1880" s="589"/>
      <c r="E1880" s="111"/>
      <c r="F1880" s="111"/>
    </row>
    <row r="1881" spans="3:6" s="4" customFormat="1">
      <c r="C1881" s="589"/>
      <c r="D1881" s="589"/>
      <c r="E1881" s="111"/>
      <c r="F1881" s="111"/>
    </row>
    <row r="1882" spans="3:6" s="4" customFormat="1">
      <c r="C1882" s="589"/>
      <c r="D1882" s="589"/>
      <c r="E1882" s="111"/>
      <c r="F1882" s="111"/>
    </row>
    <row r="1883" spans="3:6" s="4" customFormat="1">
      <c r="C1883" s="589"/>
      <c r="D1883" s="589"/>
      <c r="E1883" s="111"/>
      <c r="F1883" s="111"/>
    </row>
    <row r="1884" spans="3:6" s="4" customFormat="1">
      <c r="C1884" s="589"/>
      <c r="D1884" s="589"/>
      <c r="E1884" s="111"/>
      <c r="F1884" s="111"/>
    </row>
    <row r="1885" spans="3:6" s="4" customFormat="1">
      <c r="C1885" s="589"/>
      <c r="D1885" s="589"/>
      <c r="E1885" s="111"/>
      <c r="F1885" s="111"/>
    </row>
    <row r="1886" spans="3:6" s="4" customFormat="1">
      <c r="C1886" s="589"/>
      <c r="D1886" s="589"/>
      <c r="E1886" s="111"/>
      <c r="F1886" s="111"/>
    </row>
    <row r="1887" spans="3:6" s="4" customFormat="1">
      <c r="C1887" s="589"/>
      <c r="D1887" s="589"/>
      <c r="E1887" s="111"/>
      <c r="F1887" s="111"/>
    </row>
    <row r="1888" spans="3:6" s="4" customFormat="1">
      <c r="C1888" s="589"/>
      <c r="D1888" s="589"/>
      <c r="E1888" s="111"/>
      <c r="F1888" s="111"/>
    </row>
    <row r="1889" spans="3:6" s="4" customFormat="1">
      <c r="C1889" s="589"/>
      <c r="D1889" s="589"/>
      <c r="E1889" s="111"/>
      <c r="F1889" s="111"/>
    </row>
    <row r="1890" spans="3:6" s="4" customFormat="1">
      <c r="C1890" s="589"/>
      <c r="D1890" s="589"/>
      <c r="E1890" s="111"/>
      <c r="F1890" s="111"/>
    </row>
    <row r="1891" spans="3:6" s="4" customFormat="1">
      <c r="C1891" s="589"/>
      <c r="D1891" s="589"/>
      <c r="E1891" s="111"/>
      <c r="F1891" s="111"/>
    </row>
    <row r="1892" spans="3:6" s="4" customFormat="1">
      <c r="C1892" s="589"/>
      <c r="D1892" s="589"/>
      <c r="E1892" s="111"/>
      <c r="F1892" s="111"/>
    </row>
    <row r="1893" spans="3:6" s="4" customFormat="1">
      <c r="C1893" s="589"/>
      <c r="D1893" s="589"/>
      <c r="E1893" s="111"/>
      <c r="F1893" s="111"/>
    </row>
    <row r="1894" spans="3:6" s="4" customFormat="1">
      <c r="C1894" s="589"/>
      <c r="D1894" s="589"/>
      <c r="E1894" s="111"/>
      <c r="F1894" s="111"/>
    </row>
    <row r="1895" spans="3:6" s="4" customFormat="1">
      <c r="C1895" s="589"/>
      <c r="D1895" s="589"/>
      <c r="E1895" s="111"/>
      <c r="F1895" s="111"/>
    </row>
    <row r="1896" spans="3:6" s="4" customFormat="1">
      <c r="C1896" s="589"/>
      <c r="D1896" s="589"/>
      <c r="E1896" s="111"/>
      <c r="F1896" s="111"/>
    </row>
    <row r="1897" spans="3:6" s="4" customFormat="1">
      <c r="C1897" s="589"/>
      <c r="D1897" s="589"/>
      <c r="E1897" s="111"/>
      <c r="F1897" s="111"/>
    </row>
    <row r="1898" spans="3:6" s="4" customFormat="1">
      <c r="C1898" s="589"/>
      <c r="D1898" s="589"/>
      <c r="E1898" s="111"/>
      <c r="F1898" s="111"/>
    </row>
    <row r="1899" spans="3:6" s="4" customFormat="1">
      <c r="C1899" s="589"/>
      <c r="D1899" s="589"/>
      <c r="E1899" s="111"/>
      <c r="F1899" s="111"/>
    </row>
    <row r="1900" spans="3:6" s="4" customFormat="1">
      <c r="C1900" s="589"/>
      <c r="D1900" s="589"/>
      <c r="E1900" s="111"/>
      <c r="F1900" s="111"/>
    </row>
    <row r="1901" spans="3:6" s="4" customFormat="1">
      <c r="C1901" s="589"/>
      <c r="D1901" s="589"/>
      <c r="E1901" s="111"/>
      <c r="F1901" s="111"/>
    </row>
    <row r="1902" spans="3:6" s="4" customFormat="1">
      <c r="C1902" s="589"/>
      <c r="D1902" s="589"/>
      <c r="E1902" s="111"/>
      <c r="F1902" s="111"/>
    </row>
    <row r="1903" spans="3:6" s="4" customFormat="1">
      <c r="C1903" s="589"/>
      <c r="D1903" s="589"/>
      <c r="E1903" s="111"/>
      <c r="F1903" s="111"/>
    </row>
    <row r="1904" spans="3:6" s="4" customFormat="1">
      <c r="C1904" s="589"/>
      <c r="D1904" s="589"/>
      <c r="E1904" s="111"/>
      <c r="F1904" s="111"/>
    </row>
    <row r="1905" spans="3:6" s="4" customFormat="1">
      <c r="C1905" s="589"/>
      <c r="D1905" s="589"/>
      <c r="E1905" s="111"/>
      <c r="F1905" s="111"/>
    </row>
    <row r="1906" spans="3:6" s="4" customFormat="1">
      <c r="C1906" s="589"/>
      <c r="D1906" s="589"/>
      <c r="E1906" s="111"/>
      <c r="F1906" s="111"/>
    </row>
    <row r="1907" spans="3:6" s="4" customFormat="1">
      <c r="C1907" s="589"/>
      <c r="D1907" s="589"/>
      <c r="E1907" s="111"/>
      <c r="F1907" s="111"/>
    </row>
    <row r="1908" spans="3:6" s="4" customFormat="1">
      <c r="C1908" s="589"/>
      <c r="D1908" s="589"/>
      <c r="E1908" s="111"/>
      <c r="F1908" s="111"/>
    </row>
    <row r="1909" spans="3:6" s="4" customFormat="1">
      <c r="C1909" s="589"/>
      <c r="D1909" s="589"/>
      <c r="E1909" s="111"/>
      <c r="F1909" s="111"/>
    </row>
    <row r="1910" spans="3:6" s="4" customFormat="1">
      <c r="C1910" s="589"/>
      <c r="D1910" s="589"/>
      <c r="E1910" s="111"/>
      <c r="F1910" s="111"/>
    </row>
    <row r="1911" spans="3:6" s="4" customFormat="1">
      <c r="C1911" s="589"/>
      <c r="D1911" s="589"/>
      <c r="E1911" s="111"/>
      <c r="F1911" s="111"/>
    </row>
    <row r="1912" spans="3:6" s="4" customFormat="1">
      <c r="C1912" s="589"/>
      <c r="D1912" s="589"/>
      <c r="E1912" s="111"/>
      <c r="F1912" s="111"/>
    </row>
    <row r="1913" spans="3:6" s="4" customFormat="1">
      <c r="C1913" s="589"/>
      <c r="D1913" s="589"/>
      <c r="E1913" s="111"/>
      <c r="F1913" s="111"/>
    </row>
    <row r="1914" spans="3:6" s="4" customFormat="1">
      <c r="C1914" s="589"/>
      <c r="D1914" s="589"/>
      <c r="E1914" s="111"/>
      <c r="F1914" s="111"/>
    </row>
    <row r="1915" spans="3:6" s="4" customFormat="1">
      <c r="C1915" s="589"/>
      <c r="D1915" s="589"/>
      <c r="E1915" s="111"/>
      <c r="F1915" s="111"/>
    </row>
    <row r="1916" spans="3:6" s="4" customFormat="1">
      <c r="C1916" s="589"/>
      <c r="D1916" s="589"/>
      <c r="E1916" s="111"/>
      <c r="F1916" s="111"/>
    </row>
    <row r="1917" spans="3:6" s="4" customFormat="1">
      <c r="C1917" s="589"/>
      <c r="D1917" s="589"/>
      <c r="E1917" s="111"/>
      <c r="F1917" s="111"/>
    </row>
    <row r="1918" spans="3:6" s="4" customFormat="1">
      <c r="C1918" s="589"/>
      <c r="D1918" s="589"/>
      <c r="E1918" s="111"/>
      <c r="F1918" s="111"/>
    </row>
    <row r="1919" spans="3:6" s="4" customFormat="1">
      <c r="C1919" s="589"/>
      <c r="D1919" s="589"/>
      <c r="E1919" s="111"/>
      <c r="F1919" s="111"/>
    </row>
    <row r="1920" spans="3:6" s="4" customFormat="1">
      <c r="C1920" s="589"/>
      <c r="D1920" s="589"/>
      <c r="E1920" s="111"/>
      <c r="F1920" s="111"/>
    </row>
    <row r="1921" spans="3:6" s="4" customFormat="1">
      <c r="C1921" s="589"/>
      <c r="D1921" s="589"/>
      <c r="E1921" s="111"/>
      <c r="F1921" s="111"/>
    </row>
    <row r="1922" spans="3:6" s="4" customFormat="1">
      <c r="C1922" s="589"/>
      <c r="D1922" s="589"/>
      <c r="E1922" s="111"/>
      <c r="F1922" s="111"/>
    </row>
    <row r="1923" spans="3:6" s="4" customFormat="1">
      <c r="C1923" s="589"/>
      <c r="D1923" s="589"/>
      <c r="E1923" s="111"/>
      <c r="F1923" s="111"/>
    </row>
    <row r="1924" spans="3:6" s="4" customFormat="1">
      <c r="C1924" s="589"/>
      <c r="D1924" s="589"/>
      <c r="E1924" s="111"/>
      <c r="F1924" s="111"/>
    </row>
    <row r="1925" spans="3:6" s="4" customFormat="1">
      <c r="C1925" s="589"/>
      <c r="D1925" s="589"/>
      <c r="E1925" s="111"/>
      <c r="F1925" s="111"/>
    </row>
    <row r="1926" spans="3:6" s="4" customFormat="1">
      <c r="C1926" s="589"/>
      <c r="D1926" s="589"/>
      <c r="E1926" s="111"/>
      <c r="F1926" s="111"/>
    </row>
    <row r="1927" spans="3:6" s="4" customFormat="1">
      <c r="C1927" s="589"/>
      <c r="D1927" s="589"/>
      <c r="E1927" s="111"/>
      <c r="F1927" s="111"/>
    </row>
    <row r="1928" spans="3:6" s="4" customFormat="1">
      <c r="C1928" s="589"/>
      <c r="D1928" s="589"/>
      <c r="E1928" s="111"/>
      <c r="F1928" s="111"/>
    </row>
    <row r="1929" spans="3:6" s="4" customFormat="1">
      <c r="C1929" s="589"/>
      <c r="D1929" s="589"/>
      <c r="E1929" s="111"/>
      <c r="F1929" s="111"/>
    </row>
    <row r="1930" spans="3:6" s="4" customFormat="1">
      <c r="C1930" s="589"/>
      <c r="D1930" s="589"/>
      <c r="E1930" s="111"/>
      <c r="F1930" s="111"/>
    </row>
    <row r="1931" spans="3:6" s="4" customFormat="1">
      <c r="C1931" s="589"/>
      <c r="D1931" s="589"/>
      <c r="E1931" s="111"/>
      <c r="F1931" s="111"/>
    </row>
    <row r="1932" spans="3:6" s="4" customFormat="1">
      <c r="C1932" s="589"/>
      <c r="D1932" s="589"/>
      <c r="E1932" s="111"/>
      <c r="F1932" s="111"/>
    </row>
    <row r="1933" spans="3:6" s="4" customFormat="1">
      <c r="C1933" s="589"/>
      <c r="D1933" s="589"/>
      <c r="E1933" s="111"/>
      <c r="F1933" s="111"/>
    </row>
    <row r="1934" spans="3:6" s="4" customFormat="1">
      <c r="C1934" s="589"/>
      <c r="D1934" s="589"/>
      <c r="E1934" s="111"/>
      <c r="F1934" s="111"/>
    </row>
    <row r="1935" spans="3:6" s="4" customFormat="1">
      <c r="C1935" s="589"/>
      <c r="D1935" s="589"/>
      <c r="E1935" s="111"/>
      <c r="F1935" s="111"/>
    </row>
    <row r="1936" spans="3:6" s="4" customFormat="1">
      <c r="C1936" s="589"/>
      <c r="D1936" s="589"/>
      <c r="E1936" s="111"/>
      <c r="F1936" s="111"/>
    </row>
    <row r="1937" spans="3:6" s="4" customFormat="1">
      <c r="C1937" s="589"/>
      <c r="D1937" s="589"/>
      <c r="E1937" s="111"/>
      <c r="F1937" s="111"/>
    </row>
    <row r="1938" spans="3:6" s="4" customFormat="1">
      <c r="C1938" s="589"/>
      <c r="D1938" s="589"/>
      <c r="E1938" s="111"/>
      <c r="F1938" s="111"/>
    </row>
    <row r="1939" spans="3:6" s="4" customFormat="1">
      <c r="C1939" s="589"/>
      <c r="D1939" s="589"/>
      <c r="E1939" s="111"/>
      <c r="F1939" s="111"/>
    </row>
    <row r="1940" spans="3:6" s="4" customFormat="1">
      <c r="C1940" s="589"/>
      <c r="D1940" s="589"/>
      <c r="E1940" s="111"/>
      <c r="F1940" s="111"/>
    </row>
    <row r="1941" spans="3:6" s="4" customFormat="1">
      <c r="C1941" s="589"/>
      <c r="D1941" s="589"/>
      <c r="E1941" s="111"/>
      <c r="F1941" s="111"/>
    </row>
    <row r="1942" spans="3:6" s="4" customFormat="1">
      <c r="C1942" s="589"/>
      <c r="D1942" s="589"/>
      <c r="E1942" s="111"/>
      <c r="F1942" s="111"/>
    </row>
    <row r="1943" spans="3:6" s="4" customFormat="1">
      <c r="C1943" s="589"/>
      <c r="D1943" s="589"/>
      <c r="E1943" s="111"/>
      <c r="F1943" s="111"/>
    </row>
    <row r="1944" spans="3:6" s="4" customFormat="1">
      <c r="C1944" s="589"/>
      <c r="D1944" s="589"/>
      <c r="E1944" s="111"/>
      <c r="F1944" s="111"/>
    </row>
    <row r="1945" spans="3:6" s="4" customFormat="1">
      <c r="C1945" s="589"/>
      <c r="D1945" s="589"/>
      <c r="E1945" s="111"/>
      <c r="F1945" s="111"/>
    </row>
    <row r="1946" spans="3:6" s="4" customFormat="1">
      <c r="C1946" s="589"/>
      <c r="D1946" s="589"/>
      <c r="E1946" s="111"/>
      <c r="F1946" s="111"/>
    </row>
    <row r="1947" spans="3:6" s="4" customFormat="1">
      <c r="C1947" s="589"/>
      <c r="D1947" s="589"/>
      <c r="E1947" s="111"/>
      <c r="F1947" s="111"/>
    </row>
    <row r="1948" spans="3:6" s="4" customFormat="1">
      <c r="C1948" s="589"/>
      <c r="D1948" s="589"/>
      <c r="E1948" s="111"/>
      <c r="F1948" s="111"/>
    </row>
    <row r="1949" spans="3:6" s="4" customFormat="1">
      <c r="C1949" s="589"/>
      <c r="D1949" s="589"/>
      <c r="E1949" s="111"/>
      <c r="F1949" s="111"/>
    </row>
    <row r="1950" spans="3:6" s="4" customFormat="1">
      <c r="C1950" s="589"/>
      <c r="D1950" s="589"/>
      <c r="E1950" s="111"/>
      <c r="F1950" s="111"/>
    </row>
    <row r="1951" spans="3:6" s="4" customFormat="1">
      <c r="C1951" s="589"/>
      <c r="D1951" s="589"/>
      <c r="E1951" s="111"/>
      <c r="F1951" s="111"/>
    </row>
    <row r="1952" spans="3:6" s="4" customFormat="1">
      <c r="C1952" s="589"/>
      <c r="D1952" s="589"/>
      <c r="E1952" s="111"/>
      <c r="F1952" s="111"/>
    </row>
    <row r="1953" spans="3:6" s="4" customFormat="1">
      <c r="C1953" s="589"/>
      <c r="D1953" s="589"/>
      <c r="E1953" s="111"/>
      <c r="F1953" s="111"/>
    </row>
    <row r="1954" spans="3:6" s="4" customFormat="1">
      <c r="C1954" s="589"/>
      <c r="D1954" s="589"/>
      <c r="E1954" s="111"/>
      <c r="F1954" s="111"/>
    </row>
    <row r="1955" spans="3:6" s="4" customFormat="1">
      <c r="C1955" s="589"/>
      <c r="D1955" s="589"/>
      <c r="E1955" s="111"/>
      <c r="F1955" s="11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0"/>
  <sheetViews>
    <sheetView workbookViewId="0">
      <selection activeCell="R35" sqref="R35"/>
    </sheetView>
  </sheetViews>
  <sheetFormatPr defaultColWidth="9.140625" defaultRowHeight="11.25"/>
  <cols>
    <col min="1" max="1" width="9.5703125" style="21" customWidth="1"/>
    <col min="2" max="2" width="4.5703125" style="376" customWidth="1"/>
    <col min="3" max="3" width="9.140625" style="21"/>
    <col min="4" max="8" width="9.140625" style="13"/>
    <col min="9" max="9" width="18.42578125" style="13" customWidth="1"/>
    <col min="10" max="16384" width="9.140625" style="13"/>
  </cols>
  <sheetData>
    <row r="3" spans="1:28">
      <c r="A3" s="377" t="s">
        <v>5</v>
      </c>
      <c r="B3" s="376">
        <v>1</v>
      </c>
      <c r="C3" s="378" t="s">
        <v>6</v>
      </c>
    </row>
    <row r="4" spans="1:28" ht="15" customHeight="1">
      <c r="A4" s="379" t="s">
        <v>5</v>
      </c>
      <c r="B4" s="380">
        <v>2</v>
      </c>
      <c r="C4" s="479" t="s">
        <v>1669</v>
      </c>
      <c r="D4" s="479"/>
      <c r="E4" s="479"/>
      <c r="F4" s="479"/>
      <c r="G4" s="479"/>
      <c r="H4" s="479"/>
      <c r="I4" s="479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</row>
    <row r="5" spans="1:28" ht="15" customHeight="1">
      <c r="A5" s="379"/>
      <c r="B5" s="380"/>
      <c r="C5" s="479"/>
      <c r="D5" s="479"/>
      <c r="E5" s="479"/>
      <c r="F5" s="479"/>
      <c r="G5" s="479"/>
      <c r="H5" s="479"/>
      <c r="I5" s="479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</row>
    <row r="6" spans="1:28">
      <c r="A6" s="379" t="s">
        <v>5</v>
      </c>
      <c r="B6" s="380">
        <v>3</v>
      </c>
      <c r="C6" s="480" t="s">
        <v>1670</v>
      </c>
      <c r="D6" s="480"/>
      <c r="E6" s="480"/>
      <c r="F6" s="480"/>
      <c r="G6" s="480"/>
      <c r="H6" s="480"/>
      <c r="I6" s="480"/>
    </row>
    <row r="7" spans="1:28">
      <c r="A7" s="379"/>
      <c r="B7" s="380"/>
      <c r="C7" s="480"/>
      <c r="D7" s="480"/>
      <c r="E7" s="480"/>
      <c r="F7" s="480"/>
      <c r="G7" s="480"/>
      <c r="H7" s="480"/>
      <c r="I7" s="480"/>
    </row>
    <row r="8" spans="1:28">
      <c r="A8" s="379" t="s">
        <v>5</v>
      </c>
      <c r="B8" s="380">
        <v>4</v>
      </c>
      <c r="C8" s="480" t="s">
        <v>1671</v>
      </c>
      <c r="D8" s="480"/>
      <c r="E8" s="480"/>
      <c r="F8" s="480"/>
      <c r="G8" s="480"/>
      <c r="H8" s="480"/>
      <c r="I8" s="480"/>
      <c r="J8" s="385"/>
      <c r="K8" s="385"/>
      <c r="L8" s="385"/>
      <c r="M8" s="385"/>
      <c r="N8" s="385"/>
      <c r="O8" s="385"/>
    </row>
    <row r="9" spans="1:28">
      <c r="A9" s="379"/>
      <c r="B9" s="380"/>
      <c r="C9" s="480"/>
      <c r="D9" s="480"/>
      <c r="E9" s="480"/>
      <c r="F9" s="480"/>
      <c r="G9" s="480"/>
      <c r="H9" s="480"/>
      <c r="I9" s="480"/>
      <c r="J9" s="385"/>
      <c r="K9" s="385"/>
      <c r="L9" s="385"/>
      <c r="M9" s="385"/>
      <c r="N9" s="385"/>
      <c r="O9" s="385"/>
    </row>
    <row r="10" spans="1:28" ht="11.25" customHeight="1">
      <c r="A10" s="379" t="s">
        <v>5</v>
      </c>
      <c r="B10" s="380">
        <v>5</v>
      </c>
      <c r="C10" s="395" t="s">
        <v>1672</v>
      </c>
      <c r="D10" s="396"/>
      <c r="E10" s="396"/>
      <c r="F10" s="396"/>
      <c r="G10" s="396" t="s">
        <v>1673</v>
      </c>
      <c r="H10" s="396"/>
      <c r="I10" s="396"/>
    </row>
    <row r="11" spans="1:28">
      <c r="A11" s="379" t="s">
        <v>5</v>
      </c>
      <c r="B11" s="380">
        <v>6</v>
      </c>
      <c r="C11" s="397" t="s">
        <v>1674</v>
      </c>
      <c r="D11" s="395"/>
      <c r="E11" s="395"/>
      <c r="F11" s="395"/>
      <c r="G11" s="395"/>
      <c r="H11" s="395" t="s">
        <v>1675</v>
      </c>
      <c r="I11" s="404"/>
    </row>
    <row r="12" spans="1:28">
      <c r="A12" s="379" t="s">
        <v>5</v>
      </c>
      <c r="B12" s="380">
        <v>7</v>
      </c>
      <c r="C12" s="381" t="s">
        <v>7</v>
      </c>
      <c r="D12" s="382"/>
      <c r="E12" s="382"/>
      <c r="F12" s="382"/>
      <c r="G12" s="382"/>
      <c r="H12" s="382"/>
      <c r="I12" s="382"/>
    </row>
    <row r="13" spans="1:28">
      <c r="A13" s="379" t="s">
        <v>5</v>
      </c>
      <c r="B13" s="380">
        <v>8</v>
      </c>
      <c r="C13" s="380" t="s">
        <v>8</v>
      </c>
      <c r="D13" s="382"/>
      <c r="E13" s="382"/>
      <c r="F13" s="382"/>
      <c r="G13" s="382"/>
      <c r="H13" s="382"/>
      <c r="I13" s="382"/>
    </row>
    <row r="14" spans="1:28">
      <c r="A14" s="379" t="s">
        <v>5</v>
      </c>
      <c r="B14" s="380">
        <v>9</v>
      </c>
      <c r="C14" s="381" t="s">
        <v>9</v>
      </c>
      <c r="D14" s="382"/>
      <c r="E14" s="382"/>
      <c r="F14" s="382"/>
      <c r="G14" s="382"/>
      <c r="H14" s="382"/>
      <c r="I14" s="382"/>
    </row>
    <row r="15" spans="1:28">
      <c r="A15" s="379" t="s">
        <v>5</v>
      </c>
      <c r="B15" s="380">
        <v>10</v>
      </c>
      <c r="C15" s="381" t="s">
        <v>10</v>
      </c>
      <c r="D15" s="382"/>
      <c r="E15" s="382"/>
      <c r="F15" s="382"/>
      <c r="G15" s="382"/>
      <c r="H15" s="382"/>
      <c r="I15" s="382"/>
    </row>
    <row r="16" spans="1:28">
      <c r="A16" s="379" t="s">
        <v>5</v>
      </c>
      <c r="B16" s="380">
        <v>11</v>
      </c>
      <c r="C16" s="381" t="s">
        <v>11</v>
      </c>
      <c r="D16" s="382"/>
      <c r="E16" s="382"/>
      <c r="F16" s="382"/>
      <c r="G16" s="382"/>
      <c r="H16" s="382"/>
      <c r="I16" s="382"/>
    </row>
    <row r="17" spans="1:9">
      <c r="A17" s="379" t="s">
        <v>5</v>
      </c>
      <c r="B17" s="380">
        <v>12</v>
      </c>
      <c r="C17" s="381" t="s">
        <v>12</v>
      </c>
      <c r="D17" s="382"/>
      <c r="E17" s="382"/>
      <c r="F17" s="382"/>
      <c r="G17" s="382"/>
      <c r="H17" s="382"/>
      <c r="I17" s="382"/>
    </row>
    <row r="18" spans="1:9">
      <c r="A18" s="379" t="s">
        <v>5</v>
      </c>
      <c r="B18" s="380">
        <v>13</v>
      </c>
      <c r="C18" s="21" t="s">
        <v>13</v>
      </c>
      <c r="D18" s="382"/>
      <c r="E18" s="382"/>
      <c r="F18" s="382"/>
      <c r="G18" s="382"/>
      <c r="H18" s="382"/>
      <c r="I18" s="382"/>
    </row>
    <row r="19" spans="1:9">
      <c r="A19" s="379" t="s">
        <v>5</v>
      </c>
      <c r="B19" s="380">
        <v>14</v>
      </c>
      <c r="C19" s="381" t="s">
        <v>14</v>
      </c>
      <c r="D19" s="382"/>
      <c r="E19" s="382"/>
      <c r="F19" s="382"/>
      <c r="G19" s="382"/>
      <c r="H19" s="382"/>
      <c r="I19" s="382"/>
    </row>
    <row r="20" spans="1:9">
      <c r="A20" s="379" t="s">
        <v>5</v>
      </c>
      <c r="B20" s="380" t="s">
        <v>15</v>
      </c>
      <c r="C20" s="481" t="s">
        <v>16</v>
      </c>
      <c r="D20" s="481"/>
      <c r="E20" s="481"/>
      <c r="F20" s="481"/>
      <c r="G20" s="481"/>
      <c r="H20" s="481"/>
      <c r="I20" s="481"/>
    </row>
    <row r="21" spans="1:9">
      <c r="A21" s="379"/>
      <c r="B21" s="380"/>
      <c r="C21" s="481"/>
      <c r="D21" s="481"/>
      <c r="E21" s="481"/>
      <c r="F21" s="481"/>
      <c r="G21" s="481"/>
      <c r="H21" s="481"/>
      <c r="I21" s="481"/>
    </row>
    <row r="22" spans="1:9">
      <c r="A22" s="379" t="s">
        <v>5</v>
      </c>
      <c r="B22" s="380" t="s">
        <v>17</v>
      </c>
      <c r="C22" s="381" t="s">
        <v>18</v>
      </c>
      <c r="D22" s="382"/>
      <c r="E22" s="382"/>
      <c r="F22" s="382"/>
      <c r="G22" s="382"/>
      <c r="H22" s="382"/>
      <c r="I22" s="382"/>
    </row>
    <row r="23" spans="1:9">
      <c r="A23" s="379"/>
      <c r="B23" s="380"/>
      <c r="C23" s="381" t="s">
        <v>19</v>
      </c>
      <c r="D23" s="382"/>
      <c r="E23" s="382"/>
      <c r="F23" s="382"/>
      <c r="G23" s="382"/>
      <c r="H23" s="382"/>
      <c r="I23" s="382"/>
    </row>
    <row r="24" spans="1:9">
      <c r="A24" s="379" t="s">
        <v>5</v>
      </c>
      <c r="B24" s="380">
        <v>16</v>
      </c>
      <c r="C24" s="381" t="s">
        <v>20</v>
      </c>
      <c r="D24" s="382"/>
      <c r="E24" s="382"/>
      <c r="F24" s="382"/>
      <c r="G24" s="382"/>
      <c r="H24" s="382"/>
      <c r="I24" s="382"/>
    </row>
    <row r="25" spans="1:9">
      <c r="A25" s="379" t="s">
        <v>5</v>
      </c>
      <c r="B25" s="380">
        <v>17</v>
      </c>
      <c r="C25" s="381" t="s">
        <v>21</v>
      </c>
      <c r="D25" s="382"/>
      <c r="E25" s="382"/>
      <c r="F25" s="382"/>
      <c r="G25" s="382"/>
      <c r="H25" s="382"/>
      <c r="I25" s="382"/>
    </row>
    <row r="26" spans="1:9">
      <c r="A26" s="379" t="s">
        <v>5</v>
      </c>
      <c r="B26" s="380">
        <v>18</v>
      </c>
      <c r="C26" s="381" t="s">
        <v>22</v>
      </c>
      <c r="D26" s="382"/>
      <c r="E26" s="382"/>
      <c r="F26" s="382"/>
      <c r="G26" s="382"/>
      <c r="H26" s="382"/>
      <c r="I26" s="382"/>
    </row>
    <row r="27" spans="1:9">
      <c r="A27" s="379" t="s">
        <v>5</v>
      </c>
      <c r="B27" s="380">
        <v>19</v>
      </c>
      <c r="C27" s="381" t="s">
        <v>23</v>
      </c>
      <c r="D27" s="382"/>
      <c r="E27" s="382"/>
      <c r="F27" s="382"/>
      <c r="G27" s="382"/>
      <c r="H27" s="382"/>
      <c r="I27" s="382"/>
    </row>
    <row r="28" spans="1:9">
      <c r="A28" s="379" t="s">
        <v>5</v>
      </c>
      <c r="B28" s="380">
        <v>20</v>
      </c>
      <c r="C28" s="381" t="s">
        <v>24</v>
      </c>
      <c r="D28" s="382"/>
      <c r="E28" s="382"/>
      <c r="F28" s="382"/>
      <c r="G28" s="382"/>
      <c r="H28" s="382"/>
      <c r="I28" s="382"/>
    </row>
    <row r="29" spans="1:9">
      <c r="A29" s="379" t="s">
        <v>5</v>
      </c>
      <c r="B29" s="380">
        <v>21</v>
      </c>
      <c r="C29" s="381" t="s">
        <v>25</v>
      </c>
      <c r="D29" s="382"/>
      <c r="E29" s="382"/>
      <c r="F29" s="382"/>
      <c r="G29" s="382"/>
      <c r="H29" s="382"/>
      <c r="I29" s="382"/>
    </row>
    <row r="30" spans="1:9">
      <c r="A30" s="379" t="s">
        <v>5</v>
      </c>
      <c r="B30" s="380">
        <v>22</v>
      </c>
      <c r="C30" s="381" t="s">
        <v>26</v>
      </c>
      <c r="D30" s="382"/>
      <c r="E30" s="382"/>
      <c r="F30" s="382"/>
      <c r="G30" s="382"/>
      <c r="H30" s="382"/>
      <c r="I30" s="382"/>
    </row>
    <row r="31" spans="1:9">
      <c r="A31" s="379" t="s">
        <v>5</v>
      </c>
      <c r="B31" s="380">
        <v>23</v>
      </c>
      <c r="C31" s="381" t="s">
        <v>27</v>
      </c>
      <c r="D31" s="382"/>
      <c r="E31" s="382"/>
      <c r="F31" s="382"/>
      <c r="G31" s="382"/>
      <c r="H31" s="382"/>
      <c r="I31" s="382"/>
    </row>
    <row r="32" spans="1:9">
      <c r="A32" s="379" t="s">
        <v>5</v>
      </c>
      <c r="B32" s="380">
        <v>24</v>
      </c>
      <c r="C32" s="381" t="s">
        <v>28</v>
      </c>
      <c r="D32" s="382"/>
      <c r="E32" s="382"/>
      <c r="F32" s="382"/>
      <c r="G32" s="382"/>
      <c r="H32" s="382"/>
      <c r="I32" s="382"/>
    </row>
    <row r="33" spans="1:9">
      <c r="A33" s="379" t="s">
        <v>5</v>
      </c>
      <c r="B33" s="380">
        <v>25</v>
      </c>
      <c r="C33" s="381" t="s">
        <v>29</v>
      </c>
      <c r="D33" s="382"/>
      <c r="E33" s="382"/>
      <c r="F33" s="382"/>
      <c r="G33" s="382"/>
      <c r="H33" s="382"/>
      <c r="I33" s="382"/>
    </row>
    <row r="34" spans="1:9">
      <c r="A34" s="379" t="s">
        <v>5</v>
      </c>
      <c r="B34" s="380">
        <v>26</v>
      </c>
      <c r="C34" s="381" t="s">
        <v>30</v>
      </c>
      <c r="D34" s="382"/>
      <c r="E34" s="382"/>
      <c r="F34" s="382"/>
      <c r="G34" s="382"/>
      <c r="H34" s="382"/>
      <c r="I34" s="382"/>
    </row>
    <row r="35" spans="1:9">
      <c r="A35" s="379" t="s">
        <v>5</v>
      </c>
      <c r="B35" s="380">
        <v>27</v>
      </c>
      <c r="C35" s="381" t="s">
        <v>31</v>
      </c>
      <c r="D35" s="382"/>
      <c r="E35" s="382"/>
      <c r="F35" s="382"/>
      <c r="G35" s="382"/>
      <c r="H35" s="382"/>
      <c r="I35" s="382"/>
    </row>
    <row r="36" spans="1:9">
      <c r="A36" s="379" t="s">
        <v>5</v>
      </c>
      <c r="B36" s="380">
        <v>28</v>
      </c>
      <c r="C36" s="381" t="s">
        <v>32</v>
      </c>
      <c r="D36" s="382"/>
      <c r="E36" s="382"/>
      <c r="F36" s="382"/>
      <c r="G36" s="382"/>
      <c r="H36" s="382"/>
      <c r="I36" s="382"/>
    </row>
    <row r="37" spans="1:9">
      <c r="A37" s="379" t="s">
        <v>5</v>
      </c>
      <c r="B37" s="380">
        <v>29</v>
      </c>
      <c r="C37" s="381" t="s">
        <v>33</v>
      </c>
      <c r="D37" s="382"/>
      <c r="E37" s="382"/>
      <c r="F37" s="382"/>
      <c r="G37" s="382"/>
      <c r="H37" s="382"/>
      <c r="I37" s="382"/>
    </row>
    <row r="38" spans="1:9">
      <c r="A38" s="379" t="s">
        <v>34</v>
      </c>
      <c r="B38" s="380">
        <v>30</v>
      </c>
      <c r="C38" s="381" t="s">
        <v>35</v>
      </c>
      <c r="D38" s="382"/>
      <c r="E38" s="382"/>
      <c r="F38" s="382"/>
      <c r="G38" s="382"/>
      <c r="H38" s="382"/>
      <c r="I38" s="382"/>
    </row>
    <row r="39" spans="1:9">
      <c r="A39" s="379" t="s">
        <v>5</v>
      </c>
      <c r="B39" s="380">
        <v>31</v>
      </c>
      <c r="C39" s="381" t="s">
        <v>36</v>
      </c>
      <c r="D39" s="382"/>
      <c r="E39" s="382"/>
      <c r="F39" s="382"/>
      <c r="G39" s="382"/>
      <c r="H39" s="382"/>
      <c r="I39" s="382"/>
    </row>
    <row r="40" spans="1:9">
      <c r="A40" s="379" t="s">
        <v>5</v>
      </c>
      <c r="B40" s="380">
        <v>32</v>
      </c>
      <c r="C40" s="381" t="s">
        <v>37</v>
      </c>
      <c r="D40" s="382"/>
      <c r="E40" s="382"/>
      <c r="F40" s="382"/>
      <c r="G40" s="382"/>
      <c r="H40" s="382"/>
      <c r="I40" s="382"/>
    </row>
    <row r="41" spans="1:9">
      <c r="A41" s="381"/>
      <c r="B41" s="380"/>
      <c r="C41" s="381"/>
      <c r="D41" s="382"/>
      <c r="E41" s="382"/>
      <c r="F41" s="382"/>
      <c r="G41" s="382"/>
      <c r="H41" s="382"/>
      <c r="I41" s="382"/>
    </row>
    <row r="42" spans="1:9">
      <c r="A42" s="381"/>
      <c r="B42" s="380"/>
      <c r="C42" s="381"/>
      <c r="D42" s="382"/>
      <c r="E42" s="382"/>
      <c r="F42" s="382"/>
      <c r="G42" s="382"/>
      <c r="H42" s="382"/>
      <c r="I42" s="382"/>
    </row>
    <row r="43" spans="1:9">
      <c r="A43" s="381"/>
      <c r="B43" s="380"/>
      <c r="C43" s="381"/>
      <c r="D43" s="382"/>
      <c r="E43" s="382"/>
      <c r="F43" s="382"/>
      <c r="G43" s="382"/>
      <c r="H43" s="382"/>
      <c r="I43" s="382"/>
    </row>
    <row r="44" spans="1:9">
      <c r="A44" s="381"/>
      <c r="B44" s="380"/>
      <c r="C44" s="381"/>
      <c r="D44" s="382"/>
      <c r="E44" s="382"/>
      <c r="F44" s="382"/>
      <c r="G44" s="382"/>
      <c r="H44" s="382"/>
      <c r="I44" s="382"/>
    </row>
    <row r="45" spans="1:9">
      <c r="A45" s="381"/>
      <c r="B45" s="380"/>
      <c r="C45" s="381"/>
      <c r="D45" s="382"/>
      <c r="E45" s="382"/>
      <c r="F45" s="382"/>
      <c r="G45" s="382"/>
      <c r="H45" s="382"/>
      <c r="I45" s="382"/>
    </row>
    <row r="46" spans="1:9">
      <c r="A46" s="381"/>
      <c r="B46" s="380"/>
      <c r="C46" s="381"/>
      <c r="D46" s="382"/>
      <c r="E46" s="382"/>
      <c r="F46" s="382"/>
      <c r="G46" s="382"/>
      <c r="H46" s="382"/>
      <c r="I46" s="382"/>
    </row>
    <row r="47" spans="1:9">
      <c r="A47" s="381"/>
      <c r="B47" s="380"/>
      <c r="C47" s="381"/>
      <c r="D47" s="382"/>
      <c r="E47" s="382"/>
      <c r="F47" s="382"/>
      <c r="G47" s="382"/>
      <c r="H47" s="382"/>
      <c r="I47" s="382"/>
    </row>
    <row r="48" spans="1:9">
      <c r="A48" s="381"/>
      <c r="B48" s="380"/>
      <c r="C48" s="381"/>
      <c r="D48" s="382"/>
      <c r="E48" s="382"/>
      <c r="F48" s="382"/>
      <c r="G48" s="382"/>
      <c r="H48" s="382"/>
      <c r="I48" s="382"/>
    </row>
    <row r="49" spans="1:9">
      <c r="A49" s="381"/>
      <c r="B49" s="380"/>
      <c r="C49" s="381"/>
      <c r="D49" s="382"/>
      <c r="E49" s="382"/>
      <c r="F49" s="382"/>
      <c r="G49" s="382"/>
      <c r="H49" s="382"/>
      <c r="I49" s="382"/>
    </row>
    <row r="50" spans="1:9">
      <c r="A50" s="381"/>
      <c r="B50" s="380"/>
      <c r="C50" s="381"/>
      <c r="D50" s="382"/>
      <c r="E50" s="382"/>
      <c r="F50" s="382"/>
      <c r="G50" s="382"/>
      <c r="H50" s="382"/>
      <c r="I50" s="382"/>
    </row>
    <row r="51" spans="1:9">
      <c r="A51" s="381"/>
      <c r="B51" s="380"/>
      <c r="C51" s="381"/>
      <c r="D51" s="382"/>
      <c r="E51" s="382"/>
      <c r="F51" s="382"/>
      <c r="G51" s="382"/>
      <c r="H51" s="382"/>
      <c r="I51" s="382"/>
    </row>
    <row r="52" spans="1:9">
      <c r="A52" s="381"/>
      <c r="B52" s="380"/>
      <c r="C52" s="381"/>
      <c r="D52" s="382"/>
      <c r="E52" s="382"/>
      <c r="F52" s="382"/>
      <c r="G52" s="382"/>
      <c r="H52" s="382"/>
      <c r="I52" s="382"/>
    </row>
    <row r="53" spans="1:9">
      <c r="A53" s="381"/>
      <c r="B53" s="380"/>
      <c r="C53" s="381"/>
      <c r="D53" s="382"/>
      <c r="E53" s="382"/>
      <c r="F53" s="382"/>
      <c r="G53" s="382"/>
      <c r="H53" s="382"/>
      <c r="I53" s="382"/>
    </row>
    <row r="54" spans="1:9">
      <c r="A54" s="381"/>
      <c r="B54" s="380"/>
      <c r="C54" s="381"/>
      <c r="D54" s="382"/>
      <c r="E54" s="382"/>
      <c r="F54" s="382"/>
      <c r="G54" s="382"/>
      <c r="H54" s="382"/>
      <c r="I54" s="382"/>
    </row>
    <row r="55" spans="1:9">
      <c r="A55" s="381"/>
      <c r="B55" s="380"/>
      <c r="C55" s="381"/>
      <c r="D55" s="382"/>
      <c r="E55" s="382"/>
      <c r="F55" s="382"/>
      <c r="G55" s="382"/>
      <c r="H55" s="382"/>
      <c r="I55" s="382"/>
    </row>
    <row r="56" spans="1:9">
      <c r="A56" s="381"/>
      <c r="B56" s="380"/>
      <c r="C56" s="381"/>
      <c r="D56" s="382"/>
      <c r="E56" s="382"/>
      <c r="F56" s="382"/>
      <c r="G56" s="382"/>
      <c r="H56" s="382"/>
      <c r="I56" s="382"/>
    </row>
    <row r="57" spans="1:9">
      <c r="A57" s="381"/>
      <c r="B57" s="380"/>
      <c r="C57" s="381"/>
      <c r="D57" s="382"/>
      <c r="E57" s="382"/>
      <c r="F57" s="382"/>
      <c r="G57" s="382"/>
      <c r="H57" s="382"/>
      <c r="I57" s="382"/>
    </row>
    <row r="58" spans="1:9">
      <c r="A58" s="381"/>
      <c r="B58" s="380"/>
      <c r="C58" s="381"/>
      <c r="D58" s="382"/>
      <c r="E58" s="382"/>
      <c r="F58" s="382"/>
      <c r="G58" s="382"/>
      <c r="H58" s="382"/>
      <c r="I58" s="382"/>
    </row>
    <row r="59" spans="1:9">
      <c r="A59" s="381"/>
      <c r="B59" s="380"/>
      <c r="C59" s="381"/>
      <c r="D59" s="382"/>
      <c r="E59" s="382"/>
      <c r="F59" s="382"/>
      <c r="G59" s="382"/>
      <c r="H59" s="382"/>
      <c r="I59" s="382"/>
    </row>
    <row r="60" spans="1:9">
      <c r="A60" s="381"/>
      <c r="B60" s="380"/>
      <c r="C60" s="381"/>
      <c r="D60" s="382"/>
      <c r="E60" s="382"/>
      <c r="F60" s="382"/>
      <c r="G60" s="382"/>
      <c r="H60" s="382"/>
      <c r="I60" s="382"/>
    </row>
    <row r="61" spans="1:9">
      <c r="A61" s="381"/>
      <c r="B61" s="380"/>
      <c r="C61" s="381"/>
      <c r="D61" s="382"/>
      <c r="E61" s="382"/>
      <c r="F61" s="382"/>
      <c r="G61" s="382"/>
      <c r="H61" s="382"/>
      <c r="I61" s="382"/>
    </row>
    <row r="62" spans="1:9">
      <c r="A62" s="381"/>
      <c r="B62" s="380"/>
      <c r="C62" s="381"/>
      <c r="D62" s="382"/>
      <c r="E62" s="382"/>
      <c r="F62" s="382"/>
      <c r="G62" s="382"/>
      <c r="H62" s="382"/>
      <c r="I62" s="382"/>
    </row>
    <row r="63" spans="1:9">
      <c r="A63" s="381"/>
      <c r="B63" s="380"/>
      <c r="C63" s="381"/>
      <c r="D63" s="382"/>
      <c r="E63" s="382"/>
      <c r="F63" s="382"/>
      <c r="G63" s="382"/>
      <c r="H63" s="382"/>
      <c r="I63" s="382"/>
    </row>
    <row r="64" spans="1:9">
      <c r="A64" s="381"/>
      <c r="B64" s="380"/>
      <c r="C64" s="381"/>
      <c r="D64" s="382"/>
      <c r="E64" s="382"/>
      <c r="F64" s="382"/>
      <c r="G64" s="382"/>
      <c r="H64" s="382"/>
      <c r="I64" s="382"/>
    </row>
    <row r="65" spans="1:9">
      <c r="A65" s="381"/>
      <c r="B65" s="380"/>
      <c r="C65" s="381"/>
      <c r="D65" s="382"/>
      <c r="E65" s="382"/>
      <c r="F65" s="382"/>
      <c r="G65" s="382"/>
      <c r="H65" s="382"/>
      <c r="I65" s="382"/>
    </row>
    <row r="66" spans="1:9">
      <c r="A66" s="381"/>
      <c r="B66" s="380"/>
      <c r="C66" s="381"/>
      <c r="D66" s="382"/>
      <c r="E66" s="382"/>
      <c r="F66" s="382"/>
      <c r="G66" s="382"/>
      <c r="H66" s="382"/>
      <c r="I66" s="382"/>
    </row>
    <row r="67" spans="1:9">
      <c r="A67" s="381"/>
      <c r="B67" s="380"/>
      <c r="C67" s="381"/>
      <c r="D67" s="382"/>
      <c r="E67" s="382"/>
      <c r="F67" s="382"/>
      <c r="G67" s="382"/>
      <c r="H67" s="382"/>
      <c r="I67" s="382"/>
    </row>
    <row r="68" spans="1:9">
      <c r="A68" s="381"/>
      <c r="B68" s="380"/>
      <c r="C68" s="381"/>
      <c r="D68" s="382"/>
      <c r="E68" s="382"/>
      <c r="F68" s="382"/>
      <c r="G68" s="382"/>
      <c r="H68" s="382"/>
      <c r="I68" s="382"/>
    </row>
    <row r="69" spans="1:9">
      <c r="A69" s="381"/>
      <c r="B69" s="380"/>
      <c r="C69" s="381"/>
      <c r="D69" s="382"/>
      <c r="E69" s="382"/>
      <c r="F69" s="382"/>
      <c r="G69" s="382"/>
      <c r="H69" s="382"/>
      <c r="I69" s="382"/>
    </row>
    <row r="70" spans="1:9">
      <c r="A70" s="381"/>
      <c r="B70" s="380"/>
      <c r="C70" s="381"/>
      <c r="D70" s="382"/>
      <c r="E70" s="382"/>
      <c r="F70" s="382"/>
      <c r="G70" s="382"/>
      <c r="H70" s="382"/>
      <c r="I70" s="382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1"/>
  <sheetViews>
    <sheetView workbookViewId="0">
      <selection activeCell="D3" sqref="D3:E3"/>
    </sheetView>
  </sheetViews>
  <sheetFormatPr defaultColWidth="9.140625" defaultRowHeight="12.75"/>
  <cols>
    <col min="2" max="2" width="9.140625" style="59"/>
    <col min="3" max="3" width="49.140625" customWidth="1"/>
    <col min="4" max="4" width="15.85546875" customWidth="1"/>
    <col min="5" max="5" width="10.42578125" customWidth="1"/>
  </cols>
  <sheetData>
    <row r="1" spans="1:5">
      <c r="A1" s="60" t="s">
        <v>1068</v>
      </c>
      <c r="B1" s="61"/>
      <c r="C1" s="136"/>
      <c r="D1" s="4"/>
      <c r="E1" s="4"/>
    </row>
    <row r="2" spans="1:5">
      <c r="A2" s="4"/>
      <c r="B2" s="63"/>
      <c r="C2" s="4"/>
      <c r="D2" s="4"/>
      <c r="E2" s="5" t="s">
        <v>1069</v>
      </c>
    </row>
    <row r="3" spans="1:5" ht="25.5" customHeight="1">
      <c r="A3" s="6" t="s">
        <v>211</v>
      </c>
      <c r="B3" s="64" t="s">
        <v>212</v>
      </c>
      <c r="C3" s="6" t="s">
        <v>213</v>
      </c>
      <c r="D3" s="6" t="s">
        <v>1679</v>
      </c>
      <c r="E3" s="100" t="s">
        <v>1678</v>
      </c>
    </row>
    <row r="4" spans="1:5">
      <c r="A4" s="65"/>
      <c r="B4" s="66"/>
      <c r="C4" s="67" t="s">
        <v>787</v>
      </c>
      <c r="D4" s="116"/>
      <c r="E4" s="116"/>
    </row>
    <row r="5" spans="1:5" ht="38.25">
      <c r="A5" s="6">
        <v>1100032</v>
      </c>
      <c r="B5" s="68"/>
      <c r="C5" s="69" t="s">
        <v>281</v>
      </c>
      <c r="D5" s="8"/>
      <c r="E5" s="8"/>
    </row>
    <row r="6" spans="1:5" ht="38.25">
      <c r="A6" s="6">
        <v>1100033</v>
      </c>
      <c r="B6" s="68"/>
      <c r="C6" s="69" t="s">
        <v>282</v>
      </c>
      <c r="D6" s="8"/>
      <c r="E6" s="8"/>
    </row>
    <row r="7" spans="1:5" ht="51">
      <c r="A7" s="6">
        <v>1100034</v>
      </c>
      <c r="B7" s="68"/>
      <c r="C7" s="69" t="s">
        <v>283</v>
      </c>
      <c r="D7" s="8"/>
      <c r="E7" s="8"/>
    </row>
    <row r="8" spans="1:5" s="215" customFormat="1" ht="12.75" customHeight="1">
      <c r="A8" s="98"/>
      <c r="B8" s="99"/>
      <c r="C8" s="87" t="s">
        <v>237</v>
      </c>
      <c r="D8" s="230"/>
      <c r="E8" s="245"/>
    </row>
    <row r="9" spans="1:5">
      <c r="A9" s="417" t="s">
        <v>1691</v>
      </c>
      <c r="B9" s="418"/>
      <c r="C9" s="419" t="s">
        <v>1690</v>
      </c>
      <c r="D9" s="420"/>
      <c r="E9" s="420"/>
    </row>
    <row r="10" spans="1:5" s="215" customFormat="1" ht="12.75" customHeight="1">
      <c r="A10" s="405" t="s">
        <v>290</v>
      </c>
      <c r="B10" s="406"/>
      <c r="C10" s="421" t="s">
        <v>251</v>
      </c>
      <c r="D10" s="422"/>
      <c r="E10" s="423"/>
    </row>
    <row r="11" spans="1:5">
      <c r="A11" s="477" t="s">
        <v>1070</v>
      </c>
      <c r="B11" s="477"/>
      <c r="C11" s="477"/>
      <c r="D11" s="477"/>
      <c r="E11" s="477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"/>
  <sheetViews>
    <sheetView workbookViewId="0">
      <selection activeCell="C4" sqref="C4:N4"/>
    </sheetView>
  </sheetViews>
  <sheetFormatPr defaultColWidth="9.140625" defaultRowHeight="12.75"/>
  <cols>
    <col min="1" max="1" width="9.140625" style="23"/>
    <col min="2" max="2" width="22" style="23" customWidth="1"/>
    <col min="3" max="3" width="8.5703125" style="23" customWidth="1"/>
    <col min="4" max="4" width="7.5703125" style="23" customWidth="1"/>
    <col min="5" max="6" width="6.85546875" style="23" customWidth="1"/>
    <col min="7" max="7" width="6.42578125" style="23" customWidth="1"/>
    <col min="8" max="8" width="6" style="23" customWidth="1"/>
    <col min="9" max="9" width="6.85546875" style="23" customWidth="1"/>
    <col min="10" max="10" width="7" style="23" customWidth="1"/>
    <col min="11" max="11" width="7.28515625" style="23" customWidth="1"/>
    <col min="12" max="12" width="7" style="23" customWidth="1"/>
    <col min="13" max="13" width="7.85546875" style="23" customWidth="1"/>
    <col min="14" max="14" width="6.7109375" style="23" customWidth="1"/>
    <col min="15" max="15" width="8" style="23" customWidth="1"/>
    <col min="16" max="16" width="7.5703125" style="23" customWidth="1"/>
    <col min="17" max="16384" width="9.140625" style="23"/>
  </cols>
  <sheetData>
    <row r="1" spans="1:16" s="22" customFormat="1" ht="14.25" customHeight="1">
      <c r="A1" s="515" t="s">
        <v>35</v>
      </c>
      <c r="B1" s="51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16" t="s">
        <v>1071</v>
      </c>
      <c r="P1" s="516"/>
    </row>
    <row r="2" spans="1:1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5"/>
      <c r="P2" s="45"/>
    </row>
    <row r="3" spans="1:16">
      <c r="A3" s="524" t="s">
        <v>1072</v>
      </c>
      <c r="B3" s="524" t="s">
        <v>1073</v>
      </c>
      <c r="C3" s="517" t="s">
        <v>1074</v>
      </c>
      <c r="D3" s="518"/>
      <c r="E3" s="518"/>
      <c r="F3" s="518"/>
      <c r="G3" s="518"/>
      <c r="H3" s="518"/>
      <c r="I3" s="517" t="s">
        <v>1075</v>
      </c>
      <c r="J3" s="518"/>
      <c r="K3" s="518"/>
      <c r="L3" s="518"/>
      <c r="M3" s="518"/>
      <c r="N3" s="518"/>
      <c r="O3" s="526" t="s">
        <v>1076</v>
      </c>
      <c r="P3" s="526" t="s">
        <v>1077</v>
      </c>
    </row>
    <row r="4" spans="1:16">
      <c r="A4" s="525"/>
      <c r="B4" s="525"/>
      <c r="C4" s="519" t="s">
        <v>1680</v>
      </c>
      <c r="D4" s="520"/>
      <c r="E4" s="521"/>
      <c r="F4" s="519" t="s">
        <v>1681</v>
      </c>
      <c r="G4" s="520"/>
      <c r="H4" s="521"/>
      <c r="I4" s="519" t="s">
        <v>1680</v>
      </c>
      <c r="J4" s="520"/>
      <c r="K4" s="521"/>
      <c r="L4" s="519" t="s">
        <v>1681</v>
      </c>
      <c r="M4" s="520"/>
      <c r="N4" s="521"/>
      <c r="O4" s="527"/>
      <c r="P4" s="527"/>
    </row>
    <row r="5" spans="1:16">
      <c r="A5" s="27"/>
      <c r="B5" s="28"/>
      <c r="C5" s="29" t="s">
        <v>99</v>
      </c>
      <c r="D5" s="29" t="s">
        <v>1078</v>
      </c>
      <c r="E5" s="29" t="s">
        <v>1079</v>
      </c>
      <c r="F5" s="29" t="s">
        <v>99</v>
      </c>
      <c r="G5" s="29" t="s">
        <v>1078</v>
      </c>
      <c r="H5" s="29" t="s">
        <v>1079</v>
      </c>
      <c r="I5" s="29" t="s">
        <v>99</v>
      </c>
      <c r="J5" s="29" t="s">
        <v>1078</v>
      </c>
      <c r="K5" s="29" t="s">
        <v>1079</v>
      </c>
      <c r="L5" s="29" t="s">
        <v>99</v>
      </c>
      <c r="M5" s="29" t="s">
        <v>1078</v>
      </c>
      <c r="N5" s="29" t="s">
        <v>1079</v>
      </c>
      <c r="O5" s="528"/>
      <c r="P5" s="528"/>
    </row>
    <row r="6" spans="1:16">
      <c r="A6" s="30" t="s">
        <v>1080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6"/>
      <c r="O6" s="47"/>
      <c r="P6" s="48"/>
    </row>
    <row r="7" spans="1:16" ht="33" customHeight="1">
      <c r="A7" s="33" t="s">
        <v>1081</v>
      </c>
      <c r="B7" s="33" t="s">
        <v>1082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9"/>
      <c r="O7" s="50"/>
      <c r="P7" s="51"/>
    </row>
    <row r="8" spans="1:16" ht="33" customHeight="1">
      <c r="A8" s="33" t="s">
        <v>1081</v>
      </c>
      <c r="B8" s="33" t="s">
        <v>1083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2"/>
      <c r="O8" s="53"/>
      <c r="P8" s="51"/>
    </row>
    <row r="9" spans="1:16" ht="33" customHeight="1">
      <c r="A9" s="33" t="s">
        <v>1084</v>
      </c>
      <c r="B9" s="33" t="s">
        <v>1085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9"/>
      <c r="O9" s="50"/>
      <c r="P9" s="51"/>
    </row>
    <row r="10" spans="1:16">
      <c r="A10" s="36" t="s">
        <v>1086</v>
      </c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6"/>
      <c r="O10" s="47"/>
      <c r="P10" s="48"/>
    </row>
    <row r="11" spans="1:16" ht="71.25" customHeight="1">
      <c r="A11" s="33" t="s">
        <v>1087</v>
      </c>
      <c r="B11" s="33" t="s">
        <v>1088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9"/>
      <c r="O11" s="50"/>
      <c r="P11" s="51"/>
    </row>
    <row r="12" spans="1:16" ht="71.25" customHeight="1">
      <c r="A12" s="33" t="s">
        <v>1087</v>
      </c>
      <c r="B12" s="33" t="s">
        <v>1089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9"/>
      <c r="O12" s="50"/>
      <c r="P12" s="51"/>
    </row>
    <row r="13" spans="1:16" ht="71.25" customHeight="1">
      <c r="A13" s="33" t="s">
        <v>1090</v>
      </c>
      <c r="B13" s="33" t="s">
        <v>1091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6"/>
      <c r="O13" s="47"/>
      <c r="P13" s="48"/>
    </row>
    <row r="14" spans="1:16">
      <c r="A14" s="38" t="s">
        <v>1092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6"/>
      <c r="O14" s="42"/>
      <c r="P14" s="54"/>
    </row>
    <row r="15" spans="1:16">
      <c r="A15" s="41" t="s">
        <v>1093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5"/>
      <c r="O15" s="44"/>
      <c r="P15" s="39"/>
    </row>
    <row r="16" spans="1:16">
      <c r="A16" s="522" t="s">
        <v>99</v>
      </c>
      <c r="B16" s="52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6"/>
      <c r="O16" s="57"/>
      <c r="P16" s="58"/>
    </row>
  </sheetData>
  <mergeCells count="13">
    <mergeCell ref="A16:B16"/>
    <mergeCell ref="A3:A4"/>
    <mergeCell ref="B3:B4"/>
    <mergeCell ref="O3:O5"/>
    <mergeCell ref="P3:P5"/>
    <mergeCell ref="A1:B1"/>
    <mergeCell ref="O1:P1"/>
    <mergeCell ref="C3:H3"/>
    <mergeCell ref="I3:N3"/>
    <mergeCell ref="C4:E4"/>
    <mergeCell ref="F4:H4"/>
    <mergeCell ref="I4:K4"/>
    <mergeCell ref="L4:N4"/>
  </mergeCells>
  <pageMargins left="0.7" right="0.7" top="0.75" bottom="0.75" header="0.3" footer="0.3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39"/>
  <sheetViews>
    <sheetView workbookViewId="0">
      <selection activeCell="G3" sqref="G3:L3"/>
    </sheetView>
  </sheetViews>
  <sheetFormatPr defaultColWidth="9.140625" defaultRowHeight="12.75"/>
  <cols>
    <col min="1" max="1" width="16" style="4" customWidth="1"/>
    <col min="2" max="2" width="20.5703125" style="4" customWidth="1"/>
    <col min="3" max="3" width="9.140625" style="4"/>
    <col min="4" max="4" width="28.7109375" style="4" customWidth="1"/>
    <col min="5" max="5" width="12.5703125" style="4" customWidth="1"/>
    <col min="6" max="6" width="10.85546875" style="4" customWidth="1"/>
    <col min="7" max="7" width="8.85546875" style="4" customWidth="1"/>
    <col min="8" max="8" width="10" style="4" customWidth="1"/>
    <col min="9" max="9" width="9.85546875" style="4" customWidth="1"/>
    <col min="10" max="10" width="8.85546875" style="4" customWidth="1"/>
    <col min="11" max="11" width="8.7109375" style="4" customWidth="1"/>
    <col min="12" max="12" width="9.42578125" style="4" customWidth="1"/>
    <col min="13" max="16384" width="9.140625" style="4"/>
  </cols>
  <sheetData>
    <row r="1" spans="1:12" ht="16.5" customHeight="1">
      <c r="A1" s="529" t="s">
        <v>1094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ht="30" customHeight="1">
      <c r="A2" s="532" t="s">
        <v>1095</v>
      </c>
      <c r="B2" s="532" t="s">
        <v>1096</v>
      </c>
      <c r="C2" s="532" t="s">
        <v>1097</v>
      </c>
      <c r="D2" s="532" t="s">
        <v>1098</v>
      </c>
      <c r="E2" s="532" t="s">
        <v>1099</v>
      </c>
      <c r="F2" s="532" t="s">
        <v>1100</v>
      </c>
      <c r="G2" s="531" t="s">
        <v>1101</v>
      </c>
      <c r="H2" s="531"/>
      <c r="I2" s="531"/>
      <c r="J2" s="531"/>
      <c r="K2" s="531"/>
      <c r="L2" s="531"/>
    </row>
    <row r="3" spans="1:12" ht="29.25" customHeight="1">
      <c r="A3" s="532"/>
      <c r="B3" s="532"/>
      <c r="C3" s="532"/>
      <c r="D3" s="532"/>
      <c r="E3" s="532"/>
      <c r="F3" s="532"/>
      <c r="G3" s="531" t="s">
        <v>1679</v>
      </c>
      <c r="H3" s="531"/>
      <c r="I3" s="531"/>
      <c r="J3" s="531" t="s">
        <v>1678</v>
      </c>
      <c r="K3" s="531"/>
      <c r="L3" s="531"/>
    </row>
    <row r="4" spans="1:12" ht="38.25" customHeight="1">
      <c r="A4" s="532"/>
      <c r="B4" s="532"/>
      <c r="C4" s="532"/>
      <c r="D4" s="532"/>
      <c r="E4" s="532"/>
      <c r="F4" s="532"/>
      <c r="G4" s="17" t="s">
        <v>1102</v>
      </c>
      <c r="H4" s="16" t="s">
        <v>1103</v>
      </c>
      <c r="I4" s="16" t="s">
        <v>1104</v>
      </c>
      <c r="J4" s="17" t="s">
        <v>1102</v>
      </c>
      <c r="K4" s="16" t="s">
        <v>1103</v>
      </c>
      <c r="L4" s="16" t="s">
        <v>1104</v>
      </c>
    </row>
    <row r="5" spans="1:12" ht="18" customHeight="1">
      <c r="A5" s="16">
        <v>0</v>
      </c>
      <c r="B5" s="16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</row>
    <row r="6" spans="1:12">
      <c r="A6" s="533" t="s">
        <v>1105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8"/>
    </row>
    <row r="7" spans="1:12">
      <c r="A7" s="533"/>
      <c r="B7" s="20"/>
      <c r="C7" s="20"/>
      <c r="D7" s="20"/>
      <c r="E7" s="20"/>
      <c r="F7" s="20"/>
      <c r="G7" s="20"/>
      <c r="H7" s="20"/>
      <c r="I7" s="20"/>
      <c r="J7" s="20"/>
      <c r="K7" s="16"/>
      <c r="L7" s="20"/>
    </row>
    <row r="8" spans="1:12">
      <c r="A8" s="533"/>
      <c r="B8" s="20"/>
      <c r="C8" s="20"/>
      <c r="D8" s="20"/>
      <c r="E8" s="20"/>
      <c r="F8" s="20"/>
      <c r="G8" s="20"/>
      <c r="H8" s="20"/>
      <c r="I8" s="20"/>
      <c r="J8" s="20"/>
      <c r="K8" s="16"/>
      <c r="L8" s="20"/>
    </row>
    <row r="9" spans="1:12">
      <c r="A9" s="533"/>
      <c r="B9" s="20"/>
      <c r="C9" s="20"/>
      <c r="D9" s="20"/>
      <c r="E9" s="20"/>
      <c r="F9" s="20"/>
      <c r="G9" s="20"/>
      <c r="H9" s="20"/>
      <c r="I9" s="20"/>
      <c r="J9" s="20"/>
      <c r="K9" s="16"/>
      <c r="L9" s="20"/>
    </row>
    <row r="10" spans="1:12">
      <c r="A10" s="533"/>
      <c r="B10" s="20"/>
      <c r="C10" s="20"/>
      <c r="D10" s="20"/>
      <c r="E10" s="20"/>
      <c r="F10" s="20"/>
      <c r="G10" s="20"/>
      <c r="H10" s="20"/>
      <c r="I10" s="20"/>
      <c r="J10" s="20"/>
      <c r="K10" s="16"/>
      <c r="L10" s="20"/>
    </row>
    <row r="11" spans="1:12">
      <c r="A11" s="533" t="s">
        <v>1106</v>
      </c>
      <c r="B11" s="20"/>
      <c r="C11" s="20"/>
      <c r="D11" s="20"/>
      <c r="E11" s="20"/>
      <c r="F11" s="20"/>
      <c r="G11" s="20"/>
      <c r="H11" s="20"/>
      <c r="I11" s="20"/>
      <c r="J11" s="20"/>
      <c r="K11" s="16"/>
      <c r="L11" s="20"/>
    </row>
    <row r="12" spans="1:12">
      <c r="A12" s="533"/>
      <c r="B12" s="20"/>
      <c r="C12" s="20"/>
      <c r="D12" s="20"/>
      <c r="E12" s="20"/>
      <c r="F12" s="20"/>
      <c r="G12" s="20"/>
      <c r="H12" s="20"/>
      <c r="I12" s="20"/>
      <c r="J12" s="20"/>
      <c r="K12" s="16"/>
      <c r="L12" s="20"/>
    </row>
    <row r="13" spans="1:12">
      <c r="A13" s="533"/>
      <c r="B13" s="20"/>
      <c r="C13" s="20"/>
      <c r="D13" s="20"/>
      <c r="E13" s="20"/>
      <c r="F13" s="20"/>
      <c r="G13" s="20"/>
      <c r="H13" s="20"/>
      <c r="I13" s="20"/>
      <c r="J13" s="20"/>
      <c r="K13" s="16"/>
      <c r="L13" s="20"/>
    </row>
    <row r="14" spans="1:12">
      <c r="A14" s="533"/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20"/>
    </row>
    <row r="15" spans="1:12">
      <c r="A15" s="533"/>
      <c r="B15" s="20"/>
      <c r="C15" s="20"/>
      <c r="D15" s="20"/>
      <c r="E15" s="20"/>
      <c r="F15" s="20"/>
      <c r="G15" s="20"/>
      <c r="H15" s="20"/>
      <c r="I15" s="20"/>
      <c r="J15" s="20"/>
      <c r="K15" s="16"/>
      <c r="L15" s="20"/>
    </row>
    <row r="16" spans="1:12">
      <c r="A16" s="533" t="s">
        <v>1107</v>
      </c>
      <c r="B16" s="20"/>
      <c r="C16" s="20"/>
      <c r="D16" s="20"/>
      <c r="E16" s="20"/>
      <c r="F16" s="20"/>
      <c r="G16" s="20"/>
      <c r="H16" s="20"/>
      <c r="I16" s="20"/>
      <c r="J16" s="20"/>
      <c r="K16" s="16"/>
      <c r="L16" s="20"/>
    </row>
    <row r="17" spans="1:12">
      <c r="A17" s="533"/>
      <c r="B17" s="20"/>
      <c r="C17" s="20"/>
      <c r="D17" s="20"/>
      <c r="E17" s="20"/>
      <c r="F17" s="20"/>
      <c r="G17" s="20"/>
      <c r="H17" s="20"/>
      <c r="I17" s="20"/>
      <c r="J17" s="20"/>
      <c r="K17" s="16"/>
      <c r="L17" s="20"/>
    </row>
    <row r="18" spans="1:12">
      <c r="A18" s="533"/>
      <c r="B18" s="20"/>
      <c r="C18" s="20"/>
      <c r="D18" s="20"/>
      <c r="E18" s="20"/>
      <c r="F18" s="20"/>
      <c r="G18" s="20"/>
      <c r="H18" s="20"/>
      <c r="I18" s="20"/>
      <c r="J18" s="20"/>
      <c r="K18" s="16"/>
      <c r="L18" s="20"/>
    </row>
    <row r="19" spans="1:12">
      <c r="A19" s="533"/>
      <c r="B19" s="20"/>
      <c r="C19" s="20"/>
      <c r="D19" s="20"/>
      <c r="E19" s="20"/>
      <c r="F19" s="20"/>
      <c r="G19" s="20"/>
      <c r="H19" s="20"/>
      <c r="I19" s="20"/>
      <c r="J19" s="20"/>
      <c r="K19" s="16"/>
      <c r="L19" s="20"/>
    </row>
    <row r="20" spans="1:12">
      <c r="A20" s="533"/>
      <c r="B20" s="20"/>
      <c r="C20" s="20"/>
      <c r="D20" s="20"/>
      <c r="E20" s="20"/>
      <c r="F20" s="20"/>
      <c r="G20" s="20"/>
      <c r="H20" s="20"/>
      <c r="I20" s="20"/>
      <c r="J20" s="20"/>
      <c r="K20" s="16"/>
      <c r="L20" s="20"/>
    </row>
    <row r="21" spans="1:12">
      <c r="A21" s="533"/>
      <c r="B21" s="20"/>
      <c r="C21" s="20"/>
      <c r="D21" s="20"/>
      <c r="E21" s="20"/>
      <c r="F21" s="20"/>
      <c r="G21" s="20"/>
      <c r="H21" s="20"/>
      <c r="I21" s="20"/>
      <c r="J21" s="20"/>
      <c r="K21" s="16"/>
      <c r="L21" s="20"/>
    </row>
    <row r="22" spans="1:12">
      <c r="A22" s="533"/>
      <c r="B22" s="20"/>
      <c r="C22" s="20"/>
      <c r="D22" s="20"/>
      <c r="E22" s="20"/>
      <c r="F22" s="20"/>
      <c r="G22" s="20"/>
      <c r="H22" s="20"/>
      <c r="I22" s="20"/>
      <c r="J22" s="20"/>
      <c r="K22" s="16"/>
      <c r="L22" s="20"/>
    </row>
    <row r="23" spans="1:12">
      <c r="A23" s="533" t="s">
        <v>1108</v>
      </c>
      <c r="B23" s="20"/>
      <c r="C23" s="20"/>
      <c r="D23" s="20"/>
      <c r="E23" s="20"/>
      <c r="F23" s="20"/>
      <c r="G23" s="20"/>
      <c r="H23" s="20"/>
      <c r="I23" s="20"/>
      <c r="J23" s="20"/>
      <c r="K23" s="16"/>
      <c r="L23" s="20"/>
    </row>
    <row r="24" spans="1:12">
      <c r="A24" s="533"/>
      <c r="B24" s="20"/>
      <c r="C24" s="20"/>
      <c r="D24" s="20"/>
      <c r="E24" s="20"/>
      <c r="F24" s="20"/>
      <c r="G24" s="20"/>
      <c r="H24" s="20"/>
      <c r="I24" s="20"/>
      <c r="J24" s="20"/>
      <c r="K24" s="16"/>
      <c r="L24" s="20"/>
    </row>
    <row r="25" spans="1:12">
      <c r="A25" s="533"/>
      <c r="B25" s="20"/>
      <c r="C25" s="20"/>
      <c r="D25" s="20"/>
      <c r="E25" s="20"/>
      <c r="F25" s="20"/>
      <c r="G25" s="20"/>
      <c r="H25" s="20"/>
      <c r="I25" s="20"/>
      <c r="J25" s="20"/>
      <c r="K25" s="16"/>
      <c r="L25" s="20"/>
    </row>
    <row r="26" spans="1:12">
      <c r="A26" s="533"/>
      <c r="B26" s="20"/>
      <c r="C26" s="20"/>
      <c r="D26" s="20"/>
      <c r="E26" s="20"/>
      <c r="F26" s="20"/>
      <c r="G26" s="20"/>
      <c r="H26" s="20"/>
      <c r="I26" s="20"/>
      <c r="J26" s="20"/>
      <c r="K26" s="16"/>
      <c r="L26" s="20"/>
    </row>
    <row r="27" spans="1:12">
      <c r="A27" s="533"/>
      <c r="B27" s="20"/>
      <c r="C27" s="20"/>
      <c r="D27" s="20"/>
      <c r="E27" s="20"/>
      <c r="F27" s="20"/>
      <c r="G27" s="20"/>
      <c r="H27" s="20"/>
      <c r="I27" s="20"/>
      <c r="J27" s="20"/>
      <c r="K27" s="16"/>
      <c r="L27" s="20"/>
    </row>
    <row r="28" spans="1:12">
      <c r="A28" s="533"/>
      <c r="B28" s="20"/>
      <c r="C28" s="20"/>
      <c r="D28" s="20"/>
      <c r="E28" s="20"/>
      <c r="F28" s="20"/>
      <c r="G28" s="20"/>
      <c r="H28" s="20"/>
      <c r="I28" s="20"/>
      <c r="J28" s="20"/>
      <c r="K28" s="16"/>
      <c r="L28" s="20"/>
    </row>
    <row r="29" spans="1:12">
      <c r="A29" s="533"/>
      <c r="B29" s="20"/>
      <c r="C29" s="20"/>
      <c r="D29" s="20"/>
      <c r="E29" s="20"/>
      <c r="F29" s="20"/>
      <c r="G29" s="20"/>
      <c r="H29" s="20"/>
      <c r="I29" s="20"/>
      <c r="J29" s="20"/>
      <c r="K29" s="16"/>
      <c r="L29" s="20"/>
    </row>
    <row r="30" spans="1:12">
      <c r="A30" s="533" t="s">
        <v>1109</v>
      </c>
      <c r="B30" s="20"/>
      <c r="C30" s="20"/>
      <c r="D30" s="20"/>
      <c r="E30" s="20"/>
      <c r="F30" s="20"/>
      <c r="G30" s="20"/>
      <c r="H30" s="20"/>
      <c r="I30" s="20"/>
      <c r="J30" s="20"/>
      <c r="K30" s="16"/>
      <c r="L30" s="20"/>
    </row>
    <row r="31" spans="1:12">
      <c r="A31" s="533"/>
      <c r="B31" s="20"/>
      <c r="C31" s="20"/>
      <c r="D31" s="20"/>
      <c r="E31" s="20"/>
      <c r="F31" s="20"/>
      <c r="G31" s="20"/>
      <c r="H31" s="20"/>
      <c r="I31" s="20"/>
      <c r="J31" s="20"/>
      <c r="K31" s="16"/>
      <c r="L31" s="20"/>
    </row>
    <row r="32" spans="1:12">
      <c r="A32" s="533"/>
      <c r="B32" s="20"/>
      <c r="C32" s="20"/>
      <c r="D32" s="20"/>
      <c r="E32" s="20"/>
      <c r="F32" s="20"/>
      <c r="G32" s="20"/>
      <c r="H32" s="20"/>
      <c r="I32" s="20"/>
      <c r="J32" s="20"/>
      <c r="K32" s="16"/>
      <c r="L32" s="20"/>
    </row>
    <row r="33" spans="1:12">
      <c r="A33" s="53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>
      <c r="A34" s="5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>
      <c r="A35" s="53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>
      <c r="A36" s="53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>
      <c r="A37" s="19" t="s">
        <v>1110</v>
      </c>
      <c r="B37" s="19"/>
      <c r="C37" s="19"/>
      <c r="D37" s="19"/>
      <c r="E37" s="19"/>
      <c r="F37" s="19"/>
      <c r="G37" s="20"/>
      <c r="H37" s="20"/>
      <c r="I37" s="19"/>
      <c r="J37" s="20"/>
      <c r="K37" s="20"/>
      <c r="L37" s="20"/>
    </row>
    <row r="38" spans="1:12">
      <c r="A38" s="21" t="s">
        <v>1111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15.75"/>
  </sheetData>
  <mergeCells count="15">
    <mergeCell ref="A6:A10"/>
    <mergeCell ref="A11:A15"/>
    <mergeCell ref="A16:A22"/>
    <mergeCell ref="A23:A29"/>
    <mergeCell ref="A30:A36"/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85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22"/>
  <sheetViews>
    <sheetView workbookViewId="0">
      <selection activeCell="C4" sqref="C4:D4"/>
    </sheetView>
  </sheetViews>
  <sheetFormatPr defaultColWidth="9.140625" defaultRowHeight="11.25"/>
  <cols>
    <col min="1" max="1" width="9.140625" style="13"/>
    <col min="2" max="2" width="53.5703125" style="13" customWidth="1"/>
    <col min="3" max="3" width="14.42578125" style="13" customWidth="1"/>
    <col min="4" max="4" width="16.42578125" style="13" customWidth="1"/>
    <col min="5" max="16384" width="9.140625" style="13"/>
  </cols>
  <sheetData>
    <row r="1" spans="1:4" s="12" customFormat="1" ht="15.75"/>
    <row r="2" spans="1:4" s="12" customFormat="1" ht="51.75" customHeight="1">
      <c r="A2" s="534" t="s">
        <v>1112</v>
      </c>
      <c r="B2" s="535"/>
      <c r="C2" s="535"/>
      <c r="D2" s="535"/>
    </row>
    <row r="3" spans="1:4" ht="12.75">
      <c r="A3" s="4"/>
      <c r="B3" s="4"/>
      <c r="C3" s="4"/>
      <c r="D3" s="5" t="s">
        <v>1113</v>
      </c>
    </row>
    <row r="4" spans="1:4" ht="45" customHeight="1">
      <c r="A4" s="537" t="s">
        <v>86</v>
      </c>
      <c r="B4" s="537" t="s">
        <v>1114</v>
      </c>
      <c r="C4" s="14" t="s">
        <v>1679</v>
      </c>
      <c r="D4" s="6" t="s">
        <v>1678</v>
      </c>
    </row>
    <row r="5" spans="1:4" ht="35.25" customHeight="1">
      <c r="A5" s="537"/>
      <c r="B5" s="537"/>
      <c r="C5" s="6" t="s">
        <v>1104</v>
      </c>
      <c r="D5" s="6" t="s">
        <v>1104</v>
      </c>
    </row>
    <row r="6" spans="1:4" ht="20.25" customHeight="1">
      <c r="A6" s="6">
        <v>0</v>
      </c>
      <c r="B6" s="7">
        <v>1</v>
      </c>
      <c r="C6" s="7">
        <v>2</v>
      </c>
      <c r="D6" s="7">
        <v>3</v>
      </c>
    </row>
    <row r="7" spans="1:4" ht="18" customHeight="1">
      <c r="A7" s="8"/>
      <c r="B7" s="9" t="s">
        <v>1115</v>
      </c>
      <c r="C7" s="8"/>
      <c r="D7" s="8"/>
    </row>
    <row r="8" spans="1:4" ht="18" customHeight="1">
      <c r="A8" s="8"/>
      <c r="B8" s="10"/>
      <c r="C8" s="8"/>
      <c r="D8" s="8"/>
    </row>
    <row r="9" spans="1:4" ht="18" customHeight="1">
      <c r="A9" s="8"/>
      <c r="B9" s="10"/>
      <c r="C9" s="8"/>
      <c r="D9" s="8"/>
    </row>
    <row r="10" spans="1:4" ht="18" customHeight="1">
      <c r="A10" s="8"/>
      <c r="B10" s="10"/>
      <c r="C10" s="8"/>
      <c r="D10" s="8"/>
    </row>
    <row r="11" spans="1:4" ht="18" customHeight="1">
      <c r="A11" s="8"/>
      <c r="B11" s="10"/>
      <c r="C11" s="8"/>
      <c r="D11" s="8"/>
    </row>
    <row r="12" spans="1:4" ht="18" customHeight="1">
      <c r="A12" s="8"/>
      <c r="B12" s="10"/>
      <c r="C12" s="8"/>
      <c r="D12" s="8"/>
    </row>
    <row r="13" spans="1:4" ht="18" customHeight="1">
      <c r="A13" s="11"/>
      <c r="B13" s="10"/>
      <c r="C13" s="8"/>
      <c r="D13" s="15"/>
    </row>
    <row r="14" spans="1:4" ht="18" customHeight="1">
      <c r="A14" s="8"/>
      <c r="B14" s="10"/>
      <c r="C14" s="8"/>
      <c r="D14" s="8"/>
    </row>
    <row r="15" spans="1:4" s="12" customFormat="1" ht="18" customHeight="1">
      <c r="A15" s="8"/>
      <c r="B15" s="10"/>
      <c r="C15" s="8"/>
      <c r="D15" s="8"/>
    </row>
    <row r="16" spans="1:4" s="12" customFormat="1" ht="18" customHeight="1">
      <c r="A16" s="8"/>
      <c r="B16" s="10"/>
      <c r="C16" s="8"/>
      <c r="D16" s="8"/>
    </row>
    <row r="17" spans="1:4" s="12" customFormat="1" ht="18" customHeight="1">
      <c r="A17" s="8"/>
      <c r="B17" s="10"/>
      <c r="C17" s="8"/>
      <c r="D17" s="8"/>
    </row>
    <row r="18" spans="1:4" s="12" customFormat="1" ht="18" customHeight="1">
      <c r="A18" s="8"/>
      <c r="B18" s="10"/>
      <c r="C18" s="8"/>
      <c r="D18" s="8"/>
    </row>
    <row r="19" spans="1:4" s="12" customFormat="1" ht="18" customHeight="1">
      <c r="A19" s="8"/>
      <c r="B19" s="10"/>
      <c r="C19" s="8"/>
      <c r="D19" s="8"/>
    </row>
    <row r="20" spans="1:4" s="12" customFormat="1" ht="18" customHeight="1">
      <c r="A20" s="8"/>
      <c r="B20" s="10"/>
      <c r="C20" s="8"/>
      <c r="D20" s="8"/>
    </row>
    <row r="21" spans="1:4" s="12" customFormat="1" ht="15.75">
      <c r="A21" s="8"/>
      <c r="B21" s="10"/>
      <c r="C21" s="8"/>
      <c r="D21" s="8"/>
    </row>
    <row r="22" spans="1:4" ht="21" customHeight="1">
      <c r="A22" s="536" t="s">
        <v>169</v>
      </c>
      <c r="B22" s="536"/>
      <c r="C22" s="8"/>
      <c r="D22" s="8"/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3:B23"/>
  <sheetViews>
    <sheetView workbookViewId="0">
      <selection activeCell="O47" sqref="O47"/>
    </sheetView>
  </sheetViews>
  <sheetFormatPr defaultColWidth="9.140625" defaultRowHeight="12.75"/>
  <cols>
    <col min="2" max="2" width="92.28515625" customWidth="1"/>
  </cols>
  <sheetData>
    <row r="3" spans="1:2">
      <c r="A3" s="534" t="s">
        <v>1116</v>
      </c>
      <c r="B3" s="535"/>
    </row>
    <row r="4" spans="1:2">
      <c r="A4" s="4"/>
      <c r="B4" s="5" t="s">
        <v>1117</v>
      </c>
    </row>
    <row r="5" spans="1:2">
      <c r="A5" s="537" t="s">
        <v>1072</v>
      </c>
      <c r="B5" s="537" t="s">
        <v>1118</v>
      </c>
    </row>
    <row r="6" spans="1:2">
      <c r="A6" s="537"/>
      <c r="B6" s="537"/>
    </row>
    <row r="7" spans="1:2">
      <c r="A7" s="6"/>
      <c r="B7" s="7"/>
    </row>
    <row r="8" spans="1:2">
      <c r="A8" s="8"/>
      <c r="B8" s="9"/>
    </row>
    <row r="9" spans="1:2">
      <c r="A9" s="8"/>
      <c r="B9" s="10"/>
    </row>
    <row r="10" spans="1:2">
      <c r="A10" s="8"/>
      <c r="B10" s="10"/>
    </row>
    <row r="11" spans="1:2">
      <c r="A11" s="8"/>
      <c r="B11" s="10"/>
    </row>
    <row r="12" spans="1:2">
      <c r="A12" s="8"/>
      <c r="B12" s="10"/>
    </row>
    <row r="13" spans="1:2">
      <c r="A13" s="8"/>
      <c r="B13" s="10"/>
    </row>
    <row r="14" spans="1:2">
      <c r="A14" s="11"/>
      <c r="B14" s="10"/>
    </row>
    <row r="15" spans="1:2">
      <c r="A15" s="8"/>
      <c r="B15" s="10"/>
    </row>
    <row r="16" spans="1:2">
      <c r="A16" s="8"/>
      <c r="B16" s="10"/>
    </row>
    <row r="17" spans="1:2">
      <c r="A17" s="8"/>
      <c r="B17" s="10"/>
    </row>
    <row r="18" spans="1:2">
      <c r="A18" s="8"/>
      <c r="B18" s="10"/>
    </row>
    <row r="19" spans="1:2">
      <c r="A19" s="8"/>
      <c r="B19" s="10"/>
    </row>
    <row r="20" spans="1:2">
      <c r="A20" s="8"/>
      <c r="B20" s="10"/>
    </row>
    <row r="21" spans="1:2">
      <c r="A21" s="8"/>
      <c r="B21" s="10"/>
    </row>
    <row r="22" spans="1:2">
      <c r="A22" s="8"/>
      <c r="B22" s="10"/>
    </row>
    <row r="23" spans="1:2">
      <c r="A23" s="536"/>
      <c r="B23" s="536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195"/>
  <sheetViews>
    <sheetView topLeftCell="A870"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11" t="s">
        <v>1119</v>
      </c>
    </row>
    <row r="2" spans="1:5" ht="25.5">
      <c r="A2" s="412" t="s">
        <v>1120</v>
      </c>
      <c r="B2" s="413" t="s">
        <v>1121</v>
      </c>
      <c r="C2" s="412" t="s">
        <v>1122</v>
      </c>
      <c r="D2" s="413" t="s">
        <v>1123</v>
      </c>
      <c r="E2" s="413" t="s">
        <v>1124</v>
      </c>
    </row>
    <row r="3" spans="1:5">
      <c r="A3" s="3">
        <v>1000017</v>
      </c>
      <c r="B3" s="3" t="s">
        <v>1125</v>
      </c>
      <c r="C3" s="3" t="s">
        <v>257</v>
      </c>
      <c r="D3" s="3" t="s">
        <v>1126</v>
      </c>
      <c r="E3" s="3" t="s">
        <v>1127</v>
      </c>
    </row>
    <row r="4" spans="1:5">
      <c r="A4" s="3">
        <v>1000017</v>
      </c>
      <c r="B4" s="3" t="s">
        <v>1125</v>
      </c>
      <c r="C4" s="3" t="s">
        <v>450</v>
      </c>
      <c r="D4" s="3" t="s">
        <v>1128</v>
      </c>
      <c r="E4" s="3" t="s">
        <v>1127</v>
      </c>
    </row>
    <row r="5" spans="1:5">
      <c r="A5" s="3">
        <v>1000017</v>
      </c>
      <c r="B5" s="3" t="s">
        <v>1125</v>
      </c>
      <c r="C5" s="3" t="s">
        <v>1129</v>
      </c>
      <c r="D5" s="3" t="s">
        <v>1130</v>
      </c>
      <c r="E5" s="3" t="s">
        <v>1127</v>
      </c>
    </row>
    <row r="6" spans="1:5">
      <c r="A6" s="3">
        <v>1000025</v>
      </c>
      <c r="B6" s="3" t="s">
        <v>1131</v>
      </c>
      <c r="C6" s="3" t="s">
        <v>257</v>
      </c>
      <c r="D6" s="3" t="s">
        <v>1126</v>
      </c>
      <c r="E6" s="3" t="s">
        <v>1127</v>
      </c>
    </row>
    <row r="7" spans="1:5">
      <c r="A7" s="3">
        <v>1000025</v>
      </c>
      <c r="B7" s="3" t="s">
        <v>1131</v>
      </c>
      <c r="C7" s="3" t="s">
        <v>450</v>
      </c>
      <c r="D7" s="3" t="s">
        <v>1128</v>
      </c>
      <c r="E7" s="3" t="s">
        <v>1127</v>
      </c>
    </row>
    <row r="8" spans="1:5">
      <c r="A8" s="3">
        <v>1000025</v>
      </c>
      <c r="B8" s="3" t="s">
        <v>1131</v>
      </c>
      <c r="C8" s="3" t="s">
        <v>393</v>
      </c>
      <c r="D8" s="3" t="s">
        <v>1132</v>
      </c>
      <c r="E8" s="3" t="s">
        <v>1127</v>
      </c>
    </row>
    <row r="9" spans="1:5">
      <c r="A9" s="3">
        <v>1000025</v>
      </c>
      <c r="B9" s="3" t="s">
        <v>1133</v>
      </c>
      <c r="C9" s="3" t="s">
        <v>1129</v>
      </c>
      <c r="D9" s="3" t="s">
        <v>1130</v>
      </c>
      <c r="E9" s="3" t="s">
        <v>1127</v>
      </c>
    </row>
    <row r="10" spans="1:5">
      <c r="A10" s="3">
        <v>1000025</v>
      </c>
      <c r="B10" s="3" t="s">
        <v>1133</v>
      </c>
      <c r="C10" s="3" t="s">
        <v>1134</v>
      </c>
      <c r="D10" s="3" t="s">
        <v>1135</v>
      </c>
      <c r="E10" s="3" t="s">
        <v>1136</v>
      </c>
    </row>
    <row r="11" spans="1:5">
      <c r="A11" s="3">
        <v>1000025</v>
      </c>
      <c r="B11" s="3" t="s">
        <v>1133</v>
      </c>
      <c r="C11" s="3" t="s">
        <v>1137</v>
      </c>
      <c r="D11" s="3" t="s">
        <v>1138</v>
      </c>
      <c r="E11" s="3" t="s">
        <v>1136</v>
      </c>
    </row>
    <row r="12" spans="1:5">
      <c r="A12" s="3">
        <v>1000025</v>
      </c>
      <c r="B12" s="3" t="s">
        <v>1133</v>
      </c>
      <c r="C12" s="3" t="s">
        <v>1139</v>
      </c>
      <c r="D12" s="3" t="s">
        <v>1140</v>
      </c>
      <c r="E12" s="3" t="s">
        <v>1136</v>
      </c>
    </row>
    <row r="13" spans="1:5">
      <c r="A13" s="3">
        <v>1000025</v>
      </c>
      <c r="B13" s="3" t="s">
        <v>1133</v>
      </c>
      <c r="C13" s="3" t="s">
        <v>1139</v>
      </c>
      <c r="D13" s="3" t="s">
        <v>1140</v>
      </c>
      <c r="E13" s="3" t="s">
        <v>1141</v>
      </c>
    </row>
    <row r="14" spans="1:5">
      <c r="A14" s="3">
        <v>1000025</v>
      </c>
      <c r="B14" s="3" t="s">
        <v>1131</v>
      </c>
      <c r="C14" s="3" t="s">
        <v>1142</v>
      </c>
      <c r="D14" s="3" t="s">
        <v>1143</v>
      </c>
      <c r="E14" s="3" t="s">
        <v>1136</v>
      </c>
    </row>
    <row r="15" spans="1:5">
      <c r="A15" s="3">
        <v>1000025</v>
      </c>
      <c r="B15" s="3" t="s">
        <v>1133</v>
      </c>
      <c r="C15" s="3" t="s">
        <v>1144</v>
      </c>
      <c r="D15" s="3" t="s">
        <v>1145</v>
      </c>
      <c r="E15" s="3" t="s">
        <v>1136</v>
      </c>
    </row>
    <row r="16" spans="1:5">
      <c r="A16" s="3">
        <v>1000025</v>
      </c>
      <c r="B16" s="3" t="s">
        <v>1133</v>
      </c>
      <c r="C16" s="3" t="s">
        <v>1146</v>
      </c>
      <c r="D16" s="3" t="s">
        <v>1147</v>
      </c>
      <c r="E16" s="3" t="s">
        <v>1136</v>
      </c>
    </row>
    <row r="17" spans="1:5">
      <c r="A17" s="3">
        <v>1000025</v>
      </c>
      <c r="B17" s="3" t="s">
        <v>1133</v>
      </c>
      <c r="C17" s="3" t="s">
        <v>1148</v>
      </c>
      <c r="D17" s="3" t="s">
        <v>1149</v>
      </c>
      <c r="E17" s="3" t="s">
        <v>1136</v>
      </c>
    </row>
    <row r="18" spans="1:5">
      <c r="A18" s="3">
        <v>1000025</v>
      </c>
      <c r="B18" s="3" t="s">
        <v>1133</v>
      </c>
      <c r="C18" s="3" t="s">
        <v>1150</v>
      </c>
      <c r="D18" s="3" t="s">
        <v>1151</v>
      </c>
      <c r="E18" s="3" t="s">
        <v>1136</v>
      </c>
    </row>
    <row r="19" spans="1:5">
      <c r="A19" s="3">
        <v>1000025</v>
      </c>
      <c r="B19" s="3" t="s">
        <v>1131</v>
      </c>
      <c r="C19" s="3" t="s">
        <v>1152</v>
      </c>
      <c r="D19" s="3" t="s">
        <v>1153</v>
      </c>
      <c r="E19" s="3" t="s">
        <v>1136</v>
      </c>
    </row>
    <row r="20" spans="1:5">
      <c r="A20" s="3">
        <v>1000033</v>
      </c>
      <c r="B20" s="3" t="s">
        <v>1154</v>
      </c>
      <c r="C20" s="3" t="s">
        <v>257</v>
      </c>
      <c r="D20" s="3" t="s">
        <v>1126</v>
      </c>
      <c r="E20" s="3" t="s">
        <v>1127</v>
      </c>
    </row>
    <row r="21" spans="1:5">
      <c r="A21" s="3">
        <v>1000033</v>
      </c>
      <c r="B21" s="3" t="s">
        <v>1155</v>
      </c>
      <c r="C21" s="3" t="s">
        <v>450</v>
      </c>
      <c r="D21" s="3" t="s">
        <v>1128</v>
      </c>
      <c r="E21" s="3" t="s">
        <v>1127</v>
      </c>
    </row>
    <row r="22" spans="1:5">
      <c r="A22" s="3">
        <v>1000033</v>
      </c>
      <c r="B22" s="3" t="s">
        <v>1155</v>
      </c>
      <c r="C22" s="3" t="s">
        <v>1156</v>
      </c>
      <c r="D22" s="3" t="s">
        <v>1157</v>
      </c>
      <c r="E22" s="3" t="s">
        <v>1127</v>
      </c>
    </row>
    <row r="23" spans="1:5">
      <c r="A23" s="3">
        <v>1000033</v>
      </c>
      <c r="B23" s="3" t="s">
        <v>1158</v>
      </c>
      <c r="C23" s="3" t="s">
        <v>1129</v>
      </c>
      <c r="D23" s="3" t="s">
        <v>1130</v>
      </c>
      <c r="E23" s="3" t="s">
        <v>1127</v>
      </c>
    </row>
    <row r="24" spans="1:5">
      <c r="A24" s="3">
        <v>1000041</v>
      </c>
      <c r="B24" s="3" t="s">
        <v>1159</v>
      </c>
      <c r="C24" s="3" t="s">
        <v>257</v>
      </c>
      <c r="D24" s="3" t="s">
        <v>1126</v>
      </c>
      <c r="E24" s="3" t="s">
        <v>1127</v>
      </c>
    </row>
    <row r="25" spans="1:5">
      <c r="A25" s="3">
        <v>1000041</v>
      </c>
      <c r="B25" s="3" t="s">
        <v>1159</v>
      </c>
      <c r="C25" s="3" t="s">
        <v>450</v>
      </c>
      <c r="D25" s="3" t="s">
        <v>1128</v>
      </c>
      <c r="E25" s="3" t="s">
        <v>1127</v>
      </c>
    </row>
    <row r="26" spans="1:5">
      <c r="A26" s="3">
        <v>1000041</v>
      </c>
      <c r="B26" s="3" t="s">
        <v>1159</v>
      </c>
      <c r="C26" s="3" t="s">
        <v>1160</v>
      </c>
      <c r="D26" s="3" t="s">
        <v>1161</v>
      </c>
      <c r="E26" s="3" t="s">
        <v>1127</v>
      </c>
    </row>
    <row r="27" spans="1:5">
      <c r="A27" s="3">
        <v>1000041</v>
      </c>
      <c r="B27" s="3" t="s">
        <v>1159</v>
      </c>
      <c r="C27" s="3" t="s">
        <v>1162</v>
      </c>
      <c r="D27" s="3" t="s">
        <v>1163</v>
      </c>
      <c r="E27" s="3" t="s">
        <v>1127</v>
      </c>
    </row>
    <row r="28" spans="1:5">
      <c r="A28" s="3">
        <v>1000041</v>
      </c>
      <c r="B28" s="3" t="s">
        <v>1159</v>
      </c>
      <c r="C28" s="3" t="s">
        <v>1164</v>
      </c>
      <c r="D28" s="3" t="s">
        <v>1165</v>
      </c>
      <c r="E28" s="3" t="s">
        <v>1127</v>
      </c>
    </row>
    <row r="29" spans="1:5">
      <c r="A29" s="3">
        <v>1000041</v>
      </c>
      <c r="B29" s="3" t="s">
        <v>1159</v>
      </c>
      <c r="C29" s="3" t="s">
        <v>1166</v>
      </c>
      <c r="D29" s="3" t="s">
        <v>1167</v>
      </c>
      <c r="E29" s="3" t="s">
        <v>1127</v>
      </c>
    </row>
    <row r="30" spans="1:5">
      <c r="A30" s="3">
        <v>1000041</v>
      </c>
      <c r="B30" s="3" t="s">
        <v>1159</v>
      </c>
      <c r="C30" s="3" t="s">
        <v>1168</v>
      </c>
      <c r="D30" s="3" t="s">
        <v>1169</v>
      </c>
      <c r="E30" s="3" t="s">
        <v>1127</v>
      </c>
    </row>
    <row r="31" spans="1:5">
      <c r="A31" s="3">
        <v>1000041</v>
      </c>
      <c r="B31" s="3" t="s">
        <v>1159</v>
      </c>
      <c r="C31" s="3" t="s">
        <v>1129</v>
      </c>
      <c r="D31" s="3" t="s">
        <v>1130</v>
      </c>
      <c r="E31" s="3" t="s">
        <v>1127</v>
      </c>
    </row>
    <row r="32" spans="1:5">
      <c r="A32" s="3">
        <v>1000058</v>
      </c>
      <c r="B32" s="3" t="s">
        <v>1170</v>
      </c>
      <c r="C32" s="3" t="s">
        <v>257</v>
      </c>
      <c r="D32" s="3" t="s">
        <v>1126</v>
      </c>
      <c r="E32" s="3" t="s">
        <v>1127</v>
      </c>
    </row>
    <row r="33" spans="1:5">
      <c r="A33" s="3">
        <v>1000058</v>
      </c>
      <c r="B33" s="3" t="s">
        <v>1170</v>
      </c>
      <c r="C33" s="3" t="s">
        <v>450</v>
      </c>
      <c r="D33" s="3" t="s">
        <v>1128</v>
      </c>
      <c r="E33" s="3" t="s">
        <v>1127</v>
      </c>
    </row>
    <row r="34" spans="1:5">
      <c r="A34" s="3">
        <v>1000058</v>
      </c>
      <c r="B34" s="3" t="s">
        <v>1170</v>
      </c>
      <c r="C34" s="3" t="s">
        <v>393</v>
      </c>
      <c r="D34" s="3" t="s">
        <v>1132</v>
      </c>
      <c r="E34" s="3" t="s">
        <v>1127</v>
      </c>
    </row>
    <row r="35" spans="1:5">
      <c r="A35" s="3">
        <v>1000058</v>
      </c>
      <c r="B35" s="3" t="s">
        <v>1170</v>
      </c>
      <c r="C35" s="3" t="s">
        <v>1129</v>
      </c>
      <c r="D35" s="3" t="s">
        <v>1130</v>
      </c>
      <c r="E35" s="3" t="s">
        <v>1127</v>
      </c>
    </row>
    <row r="36" spans="1:5">
      <c r="A36" s="3">
        <v>1000066</v>
      </c>
      <c r="B36" s="3" t="s">
        <v>1171</v>
      </c>
      <c r="C36" s="3" t="s">
        <v>257</v>
      </c>
      <c r="D36" s="3" t="s">
        <v>1126</v>
      </c>
      <c r="E36" s="3" t="s">
        <v>1127</v>
      </c>
    </row>
    <row r="37" spans="1:5">
      <c r="A37" s="3">
        <v>1000066</v>
      </c>
      <c r="B37" s="3" t="s">
        <v>1171</v>
      </c>
      <c r="C37" s="3" t="s">
        <v>450</v>
      </c>
      <c r="D37" s="3" t="s">
        <v>1128</v>
      </c>
      <c r="E37" s="3" t="s">
        <v>1127</v>
      </c>
    </row>
    <row r="38" spans="1:5">
      <c r="A38" s="3">
        <v>1000066</v>
      </c>
      <c r="B38" s="3" t="s">
        <v>1171</v>
      </c>
      <c r="C38" s="3" t="s">
        <v>1129</v>
      </c>
      <c r="D38" s="3" t="s">
        <v>1130</v>
      </c>
      <c r="E38" s="3" t="s">
        <v>1127</v>
      </c>
    </row>
    <row r="39" spans="1:5">
      <c r="A39" s="3">
        <v>1000074</v>
      </c>
      <c r="B39" s="3" t="s">
        <v>1172</v>
      </c>
      <c r="C39" s="3" t="s">
        <v>257</v>
      </c>
      <c r="D39" s="3" t="s">
        <v>1126</v>
      </c>
      <c r="E39" s="3" t="s">
        <v>1127</v>
      </c>
    </row>
    <row r="40" spans="1:5">
      <c r="A40" s="3">
        <v>1000074</v>
      </c>
      <c r="B40" s="3" t="s">
        <v>1172</v>
      </c>
      <c r="C40" s="3" t="s">
        <v>450</v>
      </c>
      <c r="D40" s="3" t="s">
        <v>1128</v>
      </c>
      <c r="E40" s="3" t="s">
        <v>1127</v>
      </c>
    </row>
    <row r="41" spans="1:5">
      <c r="A41" s="3">
        <v>1000074</v>
      </c>
      <c r="B41" s="3" t="s">
        <v>1172</v>
      </c>
      <c r="C41" s="3" t="s">
        <v>1129</v>
      </c>
      <c r="D41" s="3" t="s">
        <v>1130</v>
      </c>
      <c r="E41" s="3" t="s">
        <v>1127</v>
      </c>
    </row>
    <row r="42" spans="1:5">
      <c r="A42" s="3">
        <v>1000082</v>
      </c>
      <c r="B42" s="3" t="s">
        <v>1173</v>
      </c>
      <c r="C42" s="3" t="s">
        <v>257</v>
      </c>
      <c r="D42" s="3" t="s">
        <v>1126</v>
      </c>
      <c r="E42" s="3" t="s">
        <v>1127</v>
      </c>
    </row>
    <row r="43" spans="1:5">
      <c r="A43" s="3">
        <v>1000082</v>
      </c>
      <c r="B43" s="3" t="s">
        <v>1173</v>
      </c>
      <c r="C43" s="3" t="s">
        <v>450</v>
      </c>
      <c r="D43" s="3" t="s">
        <v>1128</v>
      </c>
      <c r="E43" s="3" t="s">
        <v>1127</v>
      </c>
    </row>
    <row r="44" spans="1:5">
      <c r="A44" s="3">
        <v>1000082</v>
      </c>
      <c r="B44" s="3" t="s">
        <v>1173</v>
      </c>
      <c r="C44" s="3" t="s">
        <v>393</v>
      </c>
      <c r="D44" s="3" t="s">
        <v>1132</v>
      </c>
      <c r="E44" s="3" t="s">
        <v>1127</v>
      </c>
    </row>
    <row r="45" spans="1:5">
      <c r="A45" s="3">
        <v>1000082</v>
      </c>
      <c r="B45" s="3" t="s">
        <v>1173</v>
      </c>
      <c r="C45" s="3" t="s">
        <v>1129</v>
      </c>
      <c r="D45" s="3" t="s">
        <v>1130</v>
      </c>
      <c r="E45" s="3" t="s">
        <v>1127</v>
      </c>
    </row>
    <row r="46" spans="1:5">
      <c r="A46" s="3">
        <v>1000090</v>
      </c>
      <c r="B46" s="3" t="s">
        <v>1174</v>
      </c>
      <c r="C46" s="3" t="s">
        <v>257</v>
      </c>
      <c r="D46" s="3" t="s">
        <v>1126</v>
      </c>
      <c r="E46" s="3" t="s">
        <v>1127</v>
      </c>
    </row>
    <row r="47" spans="1:5">
      <c r="A47" s="3">
        <v>1000090</v>
      </c>
      <c r="B47" s="3" t="s">
        <v>1174</v>
      </c>
      <c r="C47" s="3" t="s">
        <v>450</v>
      </c>
      <c r="D47" s="3" t="s">
        <v>1128</v>
      </c>
      <c r="E47" s="3" t="s">
        <v>1127</v>
      </c>
    </row>
    <row r="48" spans="1:5">
      <c r="A48" s="3">
        <v>1000090</v>
      </c>
      <c r="B48" s="3" t="s">
        <v>1174</v>
      </c>
      <c r="C48" s="3" t="s">
        <v>1129</v>
      </c>
      <c r="D48" s="3" t="s">
        <v>1130</v>
      </c>
      <c r="E48" s="3" t="s">
        <v>1127</v>
      </c>
    </row>
    <row r="49" spans="1:5">
      <c r="A49" s="3">
        <v>1000108</v>
      </c>
      <c r="B49" s="3" t="s">
        <v>1175</v>
      </c>
      <c r="C49" s="3" t="s">
        <v>257</v>
      </c>
      <c r="D49" s="3" t="s">
        <v>1126</v>
      </c>
      <c r="E49" s="3" t="s">
        <v>1127</v>
      </c>
    </row>
    <row r="50" spans="1:5">
      <c r="A50" s="3">
        <v>1000108</v>
      </c>
      <c r="B50" s="3" t="s">
        <v>1175</v>
      </c>
      <c r="C50" s="3" t="s">
        <v>450</v>
      </c>
      <c r="D50" s="3" t="s">
        <v>1128</v>
      </c>
      <c r="E50" s="3" t="s">
        <v>1127</v>
      </c>
    </row>
    <row r="51" spans="1:5">
      <c r="A51" s="3">
        <v>1000108</v>
      </c>
      <c r="B51" s="3" t="s">
        <v>1175</v>
      </c>
      <c r="C51" s="3" t="s">
        <v>1129</v>
      </c>
      <c r="D51" s="3" t="s">
        <v>1130</v>
      </c>
      <c r="E51" s="3" t="s">
        <v>1127</v>
      </c>
    </row>
    <row r="52" spans="1:5">
      <c r="A52" s="3">
        <v>1000116</v>
      </c>
      <c r="B52" s="3" t="s">
        <v>1176</v>
      </c>
      <c r="C52" s="3" t="s">
        <v>257</v>
      </c>
      <c r="D52" s="3" t="s">
        <v>1126</v>
      </c>
      <c r="E52" s="3" t="s">
        <v>1127</v>
      </c>
    </row>
    <row r="53" spans="1:5">
      <c r="A53" s="3">
        <v>1000116</v>
      </c>
      <c r="B53" s="3" t="s">
        <v>1176</v>
      </c>
      <c r="C53" s="3" t="s">
        <v>450</v>
      </c>
      <c r="D53" s="3" t="s">
        <v>1128</v>
      </c>
      <c r="E53" s="3" t="s">
        <v>1127</v>
      </c>
    </row>
    <row r="54" spans="1:5">
      <c r="A54" s="3">
        <v>1000116</v>
      </c>
      <c r="B54" s="3" t="s">
        <v>1176</v>
      </c>
      <c r="C54" s="3" t="s">
        <v>393</v>
      </c>
      <c r="D54" s="3" t="s">
        <v>1132</v>
      </c>
      <c r="E54" s="3" t="s">
        <v>1127</v>
      </c>
    </row>
    <row r="55" spans="1:5">
      <c r="A55" s="3">
        <v>1000116</v>
      </c>
      <c r="B55" s="3" t="s">
        <v>1176</v>
      </c>
      <c r="C55" s="3" t="s">
        <v>1129</v>
      </c>
      <c r="D55" s="3" t="s">
        <v>1130</v>
      </c>
      <c r="E55" s="3" t="s">
        <v>1127</v>
      </c>
    </row>
    <row r="56" spans="1:5">
      <c r="A56" s="3">
        <v>1000116</v>
      </c>
      <c r="B56" s="3" t="s">
        <v>1176</v>
      </c>
      <c r="C56" s="3" t="s">
        <v>1177</v>
      </c>
      <c r="D56" s="3" t="s">
        <v>1178</v>
      </c>
      <c r="E56" s="3" t="s">
        <v>1127</v>
      </c>
    </row>
    <row r="57" spans="1:5">
      <c r="A57" s="3">
        <v>1000116</v>
      </c>
      <c r="B57" s="3" t="s">
        <v>1176</v>
      </c>
      <c r="C57" s="3" t="s">
        <v>790</v>
      </c>
      <c r="D57" s="3" t="s">
        <v>1179</v>
      </c>
      <c r="E57" s="3" t="s">
        <v>1127</v>
      </c>
    </row>
    <row r="58" spans="1:5">
      <c r="A58" s="3">
        <v>1000124</v>
      </c>
      <c r="B58" s="3" t="s">
        <v>1180</v>
      </c>
      <c r="C58" s="3" t="s">
        <v>257</v>
      </c>
      <c r="D58" s="3" t="s">
        <v>1126</v>
      </c>
      <c r="E58" s="3" t="s">
        <v>1127</v>
      </c>
    </row>
    <row r="59" spans="1:5">
      <c r="A59" s="3">
        <v>1000124</v>
      </c>
      <c r="B59" s="3" t="s">
        <v>1180</v>
      </c>
      <c r="C59" s="3" t="s">
        <v>450</v>
      </c>
      <c r="D59" s="3" t="s">
        <v>1128</v>
      </c>
      <c r="E59" s="3" t="s">
        <v>1127</v>
      </c>
    </row>
    <row r="60" spans="1:5">
      <c r="A60" s="3">
        <v>1000124</v>
      </c>
      <c r="B60" s="3" t="s">
        <v>1180</v>
      </c>
      <c r="C60" s="3" t="s">
        <v>393</v>
      </c>
      <c r="D60" s="3" t="s">
        <v>1132</v>
      </c>
      <c r="E60" s="3" t="s">
        <v>1127</v>
      </c>
    </row>
    <row r="61" spans="1:5">
      <c r="A61" s="3">
        <v>1000124</v>
      </c>
      <c r="B61" s="3" t="s">
        <v>1180</v>
      </c>
      <c r="C61" s="3" t="s">
        <v>1129</v>
      </c>
      <c r="D61" s="3" t="s">
        <v>1130</v>
      </c>
      <c r="E61" s="3" t="s">
        <v>1127</v>
      </c>
    </row>
    <row r="62" spans="1:5">
      <c r="A62" s="3">
        <v>1000132</v>
      </c>
      <c r="B62" s="3" t="s">
        <v>1181</v>
      </c>
      <c r="C62" s="3" t="s">
        <v>257</v>
      </c>
      <c r="D62" s="3" t="s">
        <v>1126</v>
      </c>
      <c r="E62" s="3" t="s">
        <v>1127</v>
      </c>
    </row>
    <row r="63" spans="1:5">
      <c r="A63" s="3">
        <v>1000132</v>
      </c>
      <c r="B63" s="3" t="s">
        <v>1181</v>
      </c>
      <c r="C63" s="3" t="s">
        <v>450</v>
      </c>
      <c r="D63" s="3" t="s">
        <v>1128</v>
      </c>
      <c r="E63" s="3" t="s">
        <v>1127</v>
      </c>
    </row>
    <row r="64" spans="1:5">
      <c r="A64" s="3">
        <v>1000132</v>
      </c>
      <c r="B64" s="3" t="s">
        <v>1181</v>
      </c>
      <c r="C64" s="3" t="s">
        <v>393</v>
      </c>
      <c r="D64" s="3" t="s">
        <v>1132</v>
      </c>
      <c r="E64" s="3" t="s">
        <v>1127</v>
      </c>
    </row>
    <row r="65" spans="1:5">
      <c r="A65" s="3">
        <v>1000132</v>
      </c>
      <c r="B65" s="3" t="s">
        <v>1181</v>
      </c>
      <c r="C65" s="3" t="s">
        <v>1129</v>
      </c>
      <c r="D65" s="3" t="s">
        <v>1130</v>
      </c>
      <c r="E65" s="3" t="s">
        <v>1127</v>
      </c>
    </row>
    <row r="66" spans="1:5">
      <c r="A66" s="3">
        <v>1000140</v>
      </c>
      <c r="B66" s="3" t="s">
        <v>1182</v>
      </c>
      <c r="C66" s="3" t="s">
        <v>257</v>
      </c>
      <c r="D66" s="3" t="s">
        <v>1126</v>
      </c>
      <c r="E66" s="3" t="s">
        <v>1127</v>
      </c>
    </row>
    <row r="67" spans="1:5">
      <c r="A67" s="3">
        <v>1000140</v>
      </c>
      <c r="B67" s="3" t="s">
        <v>1182</v>
      </c>
      <c r="C67" s="3" t="s">
        <v>450</v>
      </c>
      <c r="D67" s="3" t="s">
        <v>1128</v>
      </c>
      <c r="E67" s="3" t="s">
        <v>1127</v>
      </c>
    </row>
    <row r="68" spans="1:5">
      <c r="A68" s="3">
        <v>1000140</v>
      </c>
      <c r="B68" s="3" t="s">
        <v>1182</v>
      </c>
      <c r="C68" s="3" t="s">
        <v>393</v>
      </c>
      <c r="D68" s="3" t="s">
        <v>1132</v>
      </c>
      <c r="E68" s="3" t="s">
        <v>1127</v>
      </c>
    </row>
    <row r="69" spans="1:5">
      <c r="A69" s="3">
        <v>1000140</v>
      </c>
      <c r="B69" s="3" t="s">
        <v>1182</v>
      </c>
      <c r="C69" s="3" t="s">
        <v>1129</v>
      </c>
      <c r="D69" s="3" t="s">
        <v>1130</v>
      </c>
      <c r="E69" s="3" t="s">
        <v>1127</v>
      </c>
    </row>
    <row r="70" spans="1:5">
      <c r="A70" s="3">
        <v>1000157</v>
      </c>
      <c r="B70" s="3" t="s">
        <v>1183</v>
      </c>
      <c r="C70" s="3" t="s">
        <v>257</v>
      </c>
      <c r="D70" s="3" t="s">
        <v>1126</v>
      </c>
      <c r="E70" s="3" t="s">
        <v>1127</v>
      </c>
    </row>
    <row r="71" spans="1:5">
      <c r="A71" s="3">
        <v>1000157</v>
      </c>
      <c r="B71" s="3" t="s">
        <v>1183</v>
      </c>
      <c r="C71" s="3" t="s">
        <v>450</v>
      </c>
      <c r="D71" s="3" t="s">
        <v>1128</v>
      </c>
      <c r="E71" s="3" t="s">
        <v>1127</v>
      </c>
    </row>
    <row r="72" spans="1:5">
      <c r="A72" s="3">
        <v>1000157</v>
      </c>
      <c r="B72" s="3" t="s">
        <v>1184</v>
      </c>
      <c r="C72" s="3" t="s">
        <v>393</v>
      </c>
      <c r="D72" s="3" t="s">
        <v>1132</v>
      </c>
      <c r="E72" s="3" t="s">
        <v>1127</v>
      </c>
    </row>
    <row r="73" spans="1:5">
      <c r="A73" s="3">
        <v>1000157</v>
      </c>
      <c r="B73" s="3" t="s">
        <v>1183</v>
      </c>
      <c r="C73" s="3" t="s">
        <v>1129</v>
      </c>
      <c r="D73" s="3" t="s">
        <v>1130</v>
      </c>
      <c r="E73" s="3" t="s">
        <v>1127</v>
      </c>
    </row>
    <row r="74" spans="1:5">
      <c r="A74" s="3">
        <v>1000165</v>
      </c>
      <c r="B74" s="3" t="s">
        <v>1185</v>
      </c>
      <c r="C74" s="3" t="s">
        <v>257</v>
      </c>
      <c r="D74" s="3" t="s">
        <v>1126</v>
      </c>
      <c r="E74" s="3" t="s">
        <v>1127</v>
      </c>
    </row>
    <row r="75" spans="1:5">
      <c r="A75" s="3">
        <v>1000165</v>
      </c>
      <c r="B75" s="3" t="s">
        <v>1185</v>
      </c>
      <c r="C75" s="3" t="s">
        <v>450</v>
      </c>
      <c r="D75" s="3" t="s">
        <v>1128</v>
      </c>
      <c r="E75" s="3" t="s">
        <v>1127</v>
      </c>
    </row>
    <row r="76" spans="1:5">
      <c r="A76" s="3">
        <v>1000165</v>
      </c>
      <c r="B76" s="3" t="s">
        <v>1185</v>
      </c>
      <c r="C76" s="3" t="s">
        <v>393</v>
      </c>
      <c r="D76" s="3" t="s">
        <v>1132</v>
      </c>
      <c r="E76" s="3" t="s">
        <v>1127</v>
      </c>
    </row>
    <row r="77" spans="1:5">
      <c r="A77" s="3">
        <v>1000165</v>
      </c>
      <c r="B77" s="3" t="s">
        <v>1185</v>
      </c>
      <c r="C77" s="3" t="s">
        <v>1129</v>
      </c>
      <c r="D77" s="3" t="s">
        <v>1130</v>
      </c>
      <c r="E77" s="3" t="s">
        <v>1127</v>
      </c>
    </row>
    <row r="78" spans="1:5">
      <c r="A78" s="3">
        <v>1000173</v>
      </c>
      <c r="B78" s="3" t="s">
        <v>1186</v>
      </c>
      <c r="C78" s="3" t="s">
        <v>257</v>
      </c>
      <c r="D78" s="3" t="s">
        <v>1126</v>
      </c>
      <c r="E78" s="3" t="s">
        <v>1127</v>
      </c>
    </row>
    <row r="79" spans="1:5">
      <c r="A79" s="3">
        <v>1000173</v>
      </c>
      <c r="B79" s="3" t="s">
        <v>1186</v>
      </c>
      <c r="C79" s="3" t="s">
        <v>450</v>
      </c>
      <c r="D79" s="3" t="s">
        <v>1128</v>
      </c>
      <c r="E79" s="3" t="s">
        <v>1127</v>
      </c>
    </row>
    <row r="80" spans="1:5">
      <c r="A80" s="3">
        <v>1000173</v>
      </c>
      <c r="B80" s="3" t="s">
        <v>1186</v>
      </c>
      <c r="C80" s="3" t="s">
        <v>393</v>
      </c>
      <c r="D80" s="3" t="s">
        <v>1132</v>
      </c>
      <c r="E80" s="3" t="s">
        <v>1127</v>
      </c>
    </row>
    <row r="81" spans="1:5">
      <c r="A81" s="3">
        <v>1000173</v>
      </c>
      <c r="B81" s="3" t="s">
        <v>1186</v>
      </c>
      <c r="C81" s="3" t="s">
        <v>1129</v>
      </c>
      <c r="D81" s="3" t="s">
        <v>1130</v>
      </c>
      <c r="E81" s="3" t="s">
        <v>1127</v>
      </c>
    </row>
    <row r="82" spans="1:5">
      <c r="A82" s="3">
        <v>1000181</v>
      </c>
      <c r="B82" s="3" t="s">
        <v>1187</v>
      </c>
      <c r="C82" s="3" t="s">
        <v>257</v>
      </c>
      <c r="D82" s="3" t="s">
        <v>1126</v>
      </c>
      <c r="E82" s="3" t="s">
        <v>1127</v>
      </c>
    </row>
    <row r="83" spans="1:5">
      <c r="A83" s="3">
        <v>1000181</v>
      </c>
      <c r="B83" s="3" t="s">
        <v>1187</v>
      </c>
      <c r="C83" s="3" t="s">
        <v>450</v>
      </c>
      <c r="D83" s="3" t="s">
        <v>1128</v>
      </c>
      <c r="E83" s="3" t="s">
        <v>1127</v>
      </c>
    </row>
    <row r="84" spans="1:5">
      <c r="A84" s="3">
        <v>1000181</v>
      </c>
      <c r="B84" s="3" t="s">
        <v>1187</v>
      </c>
      <c r="C84" s="3" t="s">
        <v>393</v>
      </c>
      <c r="D84" s="3" t="s">
        <v>1132</v>
      </c>
      <c r="E84" s="3" t="s">
        <v>1127</v>
      </c>
    </row>
    <row r="85" spans="1:5">
      <c r="A85" s="3">
        <v>1000181</v>
      </c>
      <c r="B85" s="3" t="s">
        <v>1187</v>
      </c>
      <c r="C85" s="3" t="s">
        <v>1129</v>
      </c>
      <c r="D85" s="3" t="s">
        <v>1130</v>
      </c>
      <c r="E85" s="3" t="s">
        <v>1127</v>
      </c>
    </row>
    <row r="86" spans="1:5">
      <c r="A86" s="3">
        <v>1000207</v>
      </c>
      <c r="B86" s="3" t="s">
        <v>1188</v>
      </c>
      <c r="C86" s="3" t="s">
        <v>257</v>
      </c>
      <c r="D86" s="3" t="s">
        <v>1126</v>
      </c>
      <c r="E86" s="3" t="s">
        <v>1127</v>
      </c>
    </row>
    <row r="87" spans="1:5">
      <c r="A87" s="3">
        <v>1000207</v>
      </c>
      <c r="B87" s="3" t="s">
        <v>1188</v>
      </c>
      <c r="C87" s="3" t="s">
        <v>450</v>
      </c>
      <c r="D87" s="3" t="s">
        <v>1128</v>
      </c>
      <c r="E87" s="3" t="s">
        <v>1127</v>
      </c>
    </row>
    <row r="88" spans="1:5">
      <c r="A88" s="3">
        <v>1000207</v>
      </c>
      <c r="B88" s="3" t="s">
        <v>1188</v>
      </c>
      <c r="C88" s="3" t="s">
        <v>393</v>
      </c>
      <c r="D88" s="3" t="s">
        <v>1132</v>
      </c>
      <c r="E88" s="3" t="s">
        <v>1127</v>
      </c>
    </row>
    <row r="89" spans="1:5">
      <c r="A89" s="3">
        <v>1000207</v>
      </c>
      <c r="B89" s="3" t="s">
        <v>1188</v>
      </c>
      <c r="C89" s="3" t="s">
        <v>259</v>
      </c>
      <c r="D89" s="3" t="s">
        <v>1189</v>
      </c>
      <c r="E89" s="3" t="s">
        <v>1127</v>
      </c>
    </row>
    <row r="90" spans="1:5">
      <c r="A90" s="3">
        <v>1000207</v>
      </c>
      <c r="B90" s="3" t="s">
        <v>1188</v>
      </c>
      <c r="C90" s="3" t="s">
        <v>1129</v>
      </c>
      <c r="D90" s="3" t="s">
        <v>1130</v>
      </c>
      <c r="E90" s="3" t="s">
        <v>1127</v>
      </c>
    </row>
    <row r="91" spans="1:5">
      <c r="A91" s="3">
        <v>1000215</v>
      </c>
      <c r="B91" s="3" t="s">
        <v>1190</v>
      </c>
      <c r="C91" s="3" t="s">
        <v>257</v>
      </c>
      <c r="D91" s="3" t="s">
        <v>1126</v>
      </c>
      <c r="E91" s="3" t="s">
        <v>1127</v>
      </c>
    </row>
    <row r="92" spans="1:5">
      <c r="A92" s="3">
        <v>1000215</v>
      </c>
      <c r="B92" s="3" t="s">
        <v>1190</v>
      </c>
      <c r="C92" s="3" t="s">
        <v>450</v>
      </c>
      <c r="D92" s="3" t="s">
        <v>1128</v>
      </c>
      <c r="E92" s="3" t="s">
        <v>1127</v>
      </c>
    </row>
    <row r="93" spans="1:5">
      <c r="A93" s="3">
        <v>1000215</v>
      </c>
      <c r="B93" s="3" t="s">
        <v>1190</v>
      </c>
      <c r="C93" s="3" t="s">
        <v>393</v>
      </c>
      <c r="D93" s="3" t="s">
        <v>1132</v>
      </c>
      <c r="E93" s="3" t="s">
        <v>1127</v>
      </c>
    </row>
    <row r="94" spans="1:5">
      <c r="A94" s="3">
        <v>1000215</v>
      </c>
      <c r="B94" s="3" t="s">
        <v>1190</v>
      </c>
      <c r="C94" s="3" t="s">
        <v>1129</v>
      </c>
      <c r="D94" s="3" t="s">
        <v>1130</v>
      </c>
      <c r="E94" s="3" t="s">
        <v>1127</v>
      </c>
    </row>
    <row r="95" spans="1:5">
      <c r="A95" s="3">
        <v>1000215</v>
      </c>
      <c r="B95" s="3" t="s">
        <v>1190</v>
      </c>
      <c r="C95" s="3" t="s">
        <v>344</v>
      </c>
      <c r="D95" s="3" t="s">
        <v>1191</v>
      </c>
      <c r="E95" s="3" t="s">
        <v>1192</v>
      </c>
    </row>
    <row r="96" spans="1:5">
      <c r="A96" s="3">
        <v>1000215</v>
      </c>
      <c r="B96" s="3" t="s">
        <v>1190</v>
      </c>
      <c r="C96" s="3" t="s">
        <v>388</v>
      </c>
      <c r="D96" s="3" t="s">
        <v>1193</v>
      </c>
      <c r="E96" s="3" t="s">
        <v>1194</v>
      </c>
    </row>
    <row r="97" spans="1:5">
      <c r="A97" s="414" t="s">
        <v>1195</v>
      </c>
      <c r="B97" s="3" t="s">
        <v>1196</v>
      </c>
      <c r="C97" s="3" t="s">
        <v>257</v>
      </c>
      <c r="D97" s="3" t="s">
        <v>1126</v>
      </c>
      <c r="E97" s="3" t="s">
        <v>1197</v>
      </c>
    </row>
    <row r="98" spans="1:5">
      <c r="A98" s="3">
        <v>1000223</v>
      </c>
      <c r="B98" s="3" t="s">
        <v>1198</v>
      </c>
      <c r="C98" s="3" t="s">
        <v>257</v>
      </c>
      <c r="D98" s="3" t="s">
        <v>1126</v>
      </c>
      <c r="E98" s="3" t="s">
        <v>1127</v>
      </c>
    </row>
    <row r="99" spans="1:5">
      <c r="A99" s="3">
        <v>1000223</v>
      </c>
      <c r="B99" s="3" t="s">
        <v>1198</v>
      </c>
      <c r="C99" s="3" t="s">
        <v>450</v>
      </c>
      <c r="D99" s="3" t="s">
        <v>1128</v>
      </c>
      <c r="E99" s="3" t="s">
        <v>1127</v>
      </c>
    </row>
    <row r="100" spans="1:5">
      <c r="A100" s="3">
        <v>1000223</v>
      </c>
      <c r="B100" s="3" t="s">
        <v>1198</v>
      </c>
      <c r="C100" s="3" t="s">
        <v>1129</v>
      </c>
      <c r="D100" s="3" t="s">
        <v>1130</v>
      </c>
      <c r="E100" s="3" t="s">
        <v>1127</v>
      </c>
    </row>
    <row r="101" spans="1:5">
      <c r="A101" s="3">
        <v>1000223</v>
      </c>
      <c r="B101" s="3" t="s">
        <v>1198</v>
      </c>
      <c r="C101" s="3" t="s">
        <v>318</v>
      </c>
      <c r="D101" s="3" t="s">
        <v>1199</v>
      </c>
      <c r="E101" s="3" t="s">
        <v>1200</v>
      </c>
    </row>
    <row r="102" spans="1:5">
      <c r="A102" s="3">
        <v>1000231</v>
      </c>
      <c r="B102" s="3" t="s">
        <v>1201</v>
      </c>
      <c r="C102" s="3" t="s">
        <v>257</v>
      </c>
      <c r="D102" s="3" t="s">
        <v>1126</v>
      </c>
      <c r="E102" s="3" t="s">
        <v>1127</v>
      </c>
    </row>
    <row r="103" spans="1:5">
      <c r="A103" s="3">
        <v>1000231</v>
      </c>
      <c r="B103" s="3" t="s">
        <v>1201</v>
      </c>
      <c r="C103" s="3" t="s">
        <v>450</v>
      </c>
      <c r="D103" s="3" t="s">
        <v>1128</v>
      </c>
      <c r="E103" s="3" t="s">
        <v>1127</v>
      </c>
    </row>
    <row r="104" spans="1:5">
      <c r="A104" s="3">
        <v>1000231</v>
      </c>
      <c r="B104" s="3" t="s">
        <v>1201</v>
      </c>
      <c r="C104" s="3" t="s">
        <v>1129</v>
      </c>
      <c r="D104" s="3" t="s">
        <v>1130</v>
      </c>
      <c r="E104" s="3" t="s">
        <v>1127</v>
      </c>
    </row>
    <row r="105" spans="1:5">
      <c r="A105" s="3">
        <v>1000231</v>
      </c>
      <c r="B105" s="3" t="s">
        <v>1201</v>
      </c>
      <c r="C105" s="3" t="s">
        <v>435</v>
      </c>
      <c r="D105" s="3" t="s">
        <v>1202</v>
      </c>
      <c r="E105" s="3" t="s">
        <v>1127</v>
      </c>
    </row>
    <row r="106" spans="1:5">
      <c r="A106" s="3">
        <v>1000272</v>
      </c>
      <c r="B106" s="3" t="s">
        <v>1203</v>
      </c>
      <c r="C106" s="3" t="s">
        <v>257</v>
      </c>
      <c r="D106" s="3" t="s">
        <v>1126</v>
      </c>
      <c r="E106" s="3" t="s">
        <v>1127</v>
      </c>
    </row>
    <row r="107" spans="1:5">
      <c r="A107" s="3">
        <v>1000272</v>
      </c>
      <c r="B107" s="3" t="s">
        <v>1203</v>
      </c>
      <c r="C107" s="3" t="s">
        <v>450</v>
      </c>
      <c r="D107" s="3" t="s">
        <v>1128</v>
      </c>
      <c r="E107" s="3" t="s">
        <v>1127</v>
      </c>
    </row>
    <row r="108" spans="1:5">
      <c r="A108" s="3">
        <v>1000272</v>
      </c>
      <c r="B108" s="3" t="s">
        <v>1203</v>
      </c>
      <c r="C108" s="3" t="s">
        <v>393</v>
      </c>
      <c r="D108" s="3" t="s">
        <v>1132</v>
      </c>
      <c r="E108" s="3" t="s">
        <v>1127</v>
      </c>
    </row>
    <row r="109" spans="1:5">
      <c r="A109" s="3">
        <v>1000272</v>
      </c>
      <c r="B109" s="3" t="s">
        <v>1203</v>
      </c>
      <c r="C109" s="3" t="s">
        <v>1129</v>
      </c>
      <c r="D109" s="3" t="s">
        <v>1130</v>
      </c>
      <c r="E109" s="3" t="s">
        <v>1127</v>
      </c>
    </row>
    <row r="110" spans="1:5">
      <c r="A110" s="3">
        <v>1100015</v>
      </c>
      <c r="B110" s="3" t="s">
        <v>1204</v>
      </c>
      <c r="C110" s="3" t="s">
        <v>257</v>
      </c>
      <c r="D110" s="3" t="s">
        <v>1126</v>
      </c>
      <c r="E110" s="3" t="s">
        <v>1127</v>
      </c>
    </row>
    <row r="111" spans="1:5">
      <c r="A111" s="3">
        <v>1100015</v>
      </c>
      <c r="B111" s="3" t="s">
        <v>1205</v>
      </c>
      <c r="C111" s="3" t="s">
        <v>450</v>
      </c>
      <c r="D111" s="3" t="s">
        <v>1128</v>
      </c>
      <c r="E111" s="3" t="s">
        <v>1127</v>
      </c>
    </row>
    <row r="112" spans="1:5">
      <c r="A112" s="3">
        <v>1100015</v>
      </c>
      <c r="B112" s="3" t="s">
        <v>1205</v>
      </c>
      <c r="C112" s="3" t="s">
        <v>393</v>
      </c>
      <c r="D112" s="3" t="s">
        <v>1132</v>
      </c>
      <c r="E112" s="3" t="s">
        <v>1127</v>
      </c>
    </row>
    <row r="113" spans="1:5">
      <c r="A113" s="3">
        <v>1100015</v>
      </c>
      <c r="B113" s="3" t="s">
        <v>1205</v>
      </c>
      <c r="C113" s="3" t="s">
        <v>1129</v>
      </c>
      <c r="D113" s="3" t="s">
        <v>1130</v>
      </c>
      <c r="E113" s="3" t="s">
        <v>1127</v>
      </c>
    </row>
    <row r="114" spans="1:5">
      <c r="A114" s="3">
        <v>1100015</v>
      </c>
      <c r="B114" s="3" t="s">
        <v>1205</v>
      </c>
      <c r="C114" s="3" t="s">
        <v>1134</v>
      </c>
      <c r="D114" s="3" t="s">
        <v>1135</v>
      </c>
      <c r="E114" s="3" t="s">
        <v>1136</v>
      </c>
    </row>
    <row r="115" spans="1:5">
      <c r="A115" s="3">
        <v>1100015</v>
      </c>
      <c r="B115" s="3" t="s">
        <v>1204</v>
      </c>
      <c r="C115" s="3" t="s">
        <v>1137</v>
      </c>
      <c r="D115" s="3" t="s">
        <v>1138</v>
      </c>
      <c r="E115" s="3" t="s">
        <v>1136</v>
      </c>
    </row>
    <row r="116" spans="1:5">
      <c r="A116" s="3">
        <v>1100015</v>
      </c>
      <c r="B116" s="3" t="s">
        <v>1205</v>
      </c>
      <c r="C116" s="3" t="s">
        <v>1139</v>
      </c>
      <c r="D116" s="3" t="s">
        <v>1140</v>
      </c>
      <c r="E116" s="3" t="s">
        <v>1136</v>
      </c>
    </row>
    <row r="117" spans="1:5">
      <c r="A117" s="3">
        <v>1100015</v>
      </c>
      <c r="B117" s="3" t="s">
        <v>1204</v>
      </c>
      <c r="C117" s="3" t="s">
        <v>1142</v>
      </c>
      <c r="D117" s="3" t="s">
        <v>1143</v>
      </c>
      <c r="E117" s="3" t="s">
        <v>1136</v>
      </c>
    </row>
    <row r="118" spans="1:5">
      <c r="A118" s="3">
        <v>1100015</v>
      </c>
      <c r="B118" s="3" t="s">
        <v>1204</v>
      </c>
      <c r="C118" s="3" t="s">
        <v>1144</v>
      </c>
      <c r="D118" s="3" t="s">
        <v>1145</v>
      </c>
      <c r="E118" s="3" t="s">
        <v>1136</v>
      </c>
    </row>
    <row r="119" spans="1:5">
      <c r="A119" s="3">
        <v>1100015</v>
      </c>
      <c r="B119" s="3" t="s">
        <v>1204</v>
      </c>
      <c r="C119" s="3" t="s">
        <v>1146</v>
      </c>
      <c r="D119" s="3" t="s">
        <v>1147</v>
      </c>
      <c r="E119" s="3" t="s">
        <v>1136</v>
      </c>
    </row>
    <row r="120" spans="1:5">
      <c r="A120" s="3">
        <v>1100015</v>
      </c>
      <c r="B120" s="3" t="s">
        <v>1204</v>
      </c>
      <c r="C120" s="3" t="s">
        <v>1148</v>
      </c>
      <c r="D120" s="3" t="s">
        <v>1149</v>
      </c>
      <c r="E120" s="3" t="s">
        <v>1136</v>
      </c>
    </row>
    <row r="121" spans="1:5">
      <c r="A121" s="3">
        <v>1100015</v>
      </c>
      <c r="B121" s="3" t="s">
        <v>1205</v>
      </c>
      <c r="C121" s="3" t="s">
        <v>1206</v>
      </c>
      <c r="D121" s="3" t="s">
        <v>1207</v>
      </c>
      <c r="E121" s="3" t="s">
        <v>1141</v>
      </c>
    </row>
    <row r="122" spans="1:5">
      <c r="A122" s="3">
        <v>1100023</v>
      </c>
      <c r="B122" s="3" t="s">
        <v>1208</v>
      </c>
      <c r="C122" s="3" t="s">
        <v>257</v>
      </c>
      <c r="D122" s="3" t="s">
        <v>1126</v>
      </c>
      <c r="E122" s="3" t="s">
        <v>1127</v>
      </c>
    </row>
    <row r="123" spans="1:5">
      <c r="A123" s="3">
        <v>1100023</v>
      </c>
      <c r="B123" s="3" t="s">
        <v>1208</v>
      </c>
      <c r="C123" s="3" t="s">
        <v>450</v>
      </c>
      <c r="D123" s="3" t="s">
        <v>1128</v>
      </c>
      <c r="E123" s="3" t="s">
        <v>1127</v>
      </c>
    </row>
    <row r="124" spans="1:5">
      <c r="A124" s="3">
        <v>1100023</v>
      </c>
      <c r="B124" s="3" t="s">
        <v>1208</v>
      </c>
      <c r="C124" s="3" t="s">
        <v>393</v>
      </c>
      <c r="D124" s="3" t="s">
        <v>1132</v>
      </c>
      <c r="E124" s="3" t="s">
        <v>1127</v>
      </c>
    </row>
    <row r="125" spans="1:5">
      <c r="A125" s="3">
        <v>1100023</v>
      </c>
      <c r="B125" s="3" t="s">
        <v>1208</v>
      </c>
      <c r="C125" s="3" t="s">
        <v>1129</v>
      </c>
      <c r="D125" s="3" t="s">
        <v>1130</v>
      </c>
      <c r="E125" s="3" t="s">
        <v>1127</v>
      </c>
    </row>
    <row r="126" spans="1:5">
      <c r="A126" s="3">
        <v>1100023</v>
      </c>
      <c r="B126" s="3" t="s">
        <v>1208</v>
      </c>
      <c r="C126" s="3" t="s">
        <v>1209</v>
      </c>
      <c r="D126" s="3" t="s">
        <v>1210</v>
      </c>
      <c r="E126" s="3" t="s">
        <v>1141</v>
      </c>
    </row>
    <row r="127" spans="1:5">
      <c r="A127" s="3">
        <v>1100023</v>
      </c>
      <c r="B127" s="3" t="s">
        <v>1208</v>
      </c>
      <c r="C127" s="3" t="s">
        <v>1134</v>
      </c>
      <c r="D127" s="3" t="s">
        <v>1135</v>
      </c>
      <c r="E127" s="3" t="s">
        <v>1136</v>
      </c>
    </row>
    <row r="128" spans="1:5">
      <c r="A128" s="3">
        <v>1100023</v>
      </c>
      <c r="B128" s="3" t="s">
        <v>1208</v>
      </c>
      <c r="C128" s="3" t="s">
        <v>1137</v>
      </c>
      <c r="D128" s="3" t="s">
        <v>1138</v>
      </c>
      <c r="E128" s="3" t="s">
        <v>1136</v>
      </c>
    </row>
    <row r="129" spans="1:5">
      <c r="A129" s="3">
        <v>1100023</v>
      </c>
      <c r="B129" s="3" t="s">
        <v>1208</v>
      </c>
      <c r="C129" s="3" t="s">
        <v>1139</v>
      </c>
      <c r="D129" s="3" t="s">
        <v>1140</v>
      </c>
      <c r="E129" s="3" t="s">
        <v>1136</v>
      </c>
    </row>
    <row r="130" spans="1:5">
      <c r="A130" s="3">
        <v>1100023</v>
      </c>
      <c r="B130" s="3" t="s">
        <v>1208</v>
      </c>
      <c r="C130" s="3" t="s">
        <v>1142</v>
      </c>
      <c r="D130" s="3" t="s">
        <v>1143</v>
      </c>
      <c r="E130" s="3" t="s">
        <v>1136</v>
      </c>
    </row>
    <row r="131" spans="1:5">
      <c r="A131" s="3">
        <v>1100023</v>
      </c>
      <c r="B131" s="3" t="s">
        <v>1208</v>
      </c>
      <c r="C131" s="3" t="s">
        <v>1144</v>
      </c>
      <c r="D131" s="3" t="s">
        <v>1145</v>
      </c>
      <c r="E131" s="3" t="s">
        <v>1136</v>
      </c>
    </row>
    <row r="132" spans="1:5">
      <c r="A132" s="3">
        <v>1100023</v>
      </c>
      <c r="B132" s="3" t="s">
        <v>1208</v>
      </c>
      <c r="C132" s="3" t="s">
        <v>1146</v>
      </c>
      <c r="D132" s="3" t="s">
        <v>1147</v>
      </c>
      <c r="E132" s="3" t="s">
        <v>1136</v>
      </c>
    </row>
    <row r="133" spans="1:5">
      <c r="A133" s="3">
        <v>1100023</v>
      </c>
      <c r="B133" s="3" t="s">
        <v>1208</v>
      </c>
      <c r="C133" s="3" t="s">
        <v>1148</v>
      </c>
      <c r="D133" s="3" t="s">
        <v>1149</v>
      </c>
      <c r="E133" s="3" t="s">
        <v>1136</v>
      </c>
    </row>
    <row r="134" spans="1:5">
      <c r="A134" s="3">
        <v>1100023</v>
      </c>
      <c r="B134" s="3" t="s">
        <v>1208</v>
      </c>
      <c r="C134" s="3" t="s">
        <v>1150</v>
      </c>
      <c r="D134" s="3" t="s">
        <v>1151</v>
      </c>
      <c r="E134" s="3" t="s">
        <v>1136</v>
      </c>
    </row>
    <row r="135" spans="1:5">
      <c r="A135" s="3">
        <v>1100023</v>
      </c>
      <c r="B135" s="3" t="s">
        <v>1208</v>
      </c>
      <c r="C135" s="3" t="s">
        <v>1152</v>
      </c>
      <c r="D135" s="3" t="s">
        <v>1153</v>
      </c>
      <c r="E135" s="3" t="s">
        <v>1141</v>
      </c>
    </row>
    <row r="136" spans="1:5">
      <c r="A136" s="3">
        <v>1100031</v>
      </c>
      <c r="B136" s="3" t="s">
        <v>1211</v>
      </c>
      <c r="C136" s="3" t="s">
        <v>257</v>
      </c>
      <c r="D136" s="3" t="s">
        <v>1126</v>
      </c>
      <c r="E136" s="3" t="s">
        <v>1127</v>
      </c>
    </row>
    <row r="137" spans="1:5">
      <c r="A137" s="3">
        <v>1100031</v>
      </c>
      <c r="B137" s="3" t="s">
        <v>1211</v>
      </c>
      <c r="C137" s="3" t="s">
        <v>450</v>
      </c>
      <c r="D137" s="3" t="s">
        <v>1128</v>
      </c>
      <c r="E137" s="3" t="s">
        <v>1127</v>
      </c>
    </row>
    <row r="138" spans="1:5">
      <c r="A138" s="3">
        <v>1100031</v>
      </c>
      <c r="B138" s="3" t="s">
        <v>1211</v>
      </c>
      <c r="C138" s="3" t="s">
        <v>393</v>
      </c>
      <c r="D138" s="3" t="s">
        <v>1132</v>
      </c>
      <c r="E138" s="3" t="s">
        <v>1127</v>
      </c>
    </row>
    <row r="139" spans="1:5">
      <c r="A139" s="3">
        <v>1100031</v>
      </c>
      <c r="B139" s="3" t="s">
        <v>1211</v>
      </c>
      <c r="C139" s="3" t="s">
        <v>1129</v>
      </c>
      <c r="D139" s="3" t="s">
        <v>1130</v>
      </c>
      <c r="E139" s="3" t="s">
        <v>1127</v>
      </c>
    </row>
    <row r="140" spans="1:5">
      <c r="A140" s="3">
        <v>1100031</v>
      </c>
      <c r="B140" s="3" t="s">
        <v>1211</v>
      </c>
      <c r="C140" s="3" t="s">
        <v>1209</v>
      </c>
      <c r="D140" s="3" t="s">
        <v>1210</v>
      </c>
      <c r="E140" s="3" t="s">
        <v>1141</v>
      </c>
    </row>
    <row r="141" spans="1:5">
      <c r="A141" s="3">
        <v>1100031</v>
      </c>
      <c r="B141" s="3" t="s">
        <v>1211</v>
      </c>
      <c r="C141" s="3" t="s">
        <v>1212</v>
      </c>
      <c r="D141" s="3" t="s">
        <v>1213</v>
      </c>
      <c r="E141" s="3" t="s">
        <v>1141</v>
      </c>
    </row>
    <row r="142" spans="1:5">
      <c r="A142" s="3">
        <v>1100031</v>
      </c>
      <c r="B142" s="3" t="s">
        <v>1211</v>
      </c>
      <c r="C142" s="3" t="s">
        <v>1134</v>
      </c>
      <c r="D142" s="3" t="s">
        <v>1135</v>
      </c>
      <c r="E142" s="3" t="s">
        <v>1136</v>
      </c>
    </row>
    <row r="143" spans="1:5">
      <c r="A143" s="3">
        <v>1100031</v>
      </c>
      <c r="B143" s="3" t="s">
        <v>1211</v>
      </c>
      <c r="C143" s="3" t="s">
        <v>1137</v>
      </c>
      <c r="D143" s="3" t="s">
        <v>1138</v>
      </c>
      <c r="E143" s="3" t="s">
        <v>1136</v>
      </c>
    </row>
    <row r="144" spans="1:5">
      <c r="A144" s="3">
        <v>1100031</v>
      </c>
      <c r="B144" s="3" t="s">
        <v>1211</v>
      </c>
      <c r="C144" s="3" t="s">
        <v>1139</v>
      </c>
      <c r="D144" s="3" t="s">
        <v>1140</v>
      </c>
      <c r="E144" s="3" t="s">
        <v>1136</v>
      </c>
    </row>
    <row r="145" spans="1:5">
      <c r="A145" s="3">
        <v>1100031</v>
      </c>
      <c r="B145" s="3" t="s">
        <v>1211</v>
      </c>
      <c r="C145" s="3" t="s">
        <v>1142</v>
      </c>
      <c r="D145" s="3" t="s">
        <v>1143</v>
      </c>
      <c r="E145" s="3" t="s">
        <v>1136</v>
      </c>
    </row>
    <row r="146" spans="1:5">
      <c r="A146" s="3">
        <v>1100031</v>
      </c>
      <c r="B146" s="3" t="s">
        <v>1211</v>
      </c>
      <c r="C146" s="3" t="s">
        <v>1144</v>
      </c>
      <c r="D146" s="3" t="s">
        <v>1145</v>
      </c>
      <c r="E146" s="3" t="s">
        <v>1136</v>
      </c>
    </row>
    <row r="147" spans="1:5">
      <c r="A147" s="3">
        <v>1100031</v>
      </c>
      <c r="B147" s="3" t="s">
        <v>1211</v>
      </c>
      <c r="C147" s="3" t="s">
        <v>1146</v>
      </c>
      <c r="D147" s="3" t="s">
        <v>1147</v>
      </c>
      <c r="E147" s="3" t="s">
        <v>1136</v>
      </c>
    </row>
    <row r="148" spans="1:5">
      <c r="A148" s="3">
        <v>1100031</v>
      </c>
      <c r="B148" s="3" t="s">
        <v>1211</v>
      </c>
      <c r="C148" s="3" t="s">
        <v>1148</v>
      </c>
      <c r="D148" s="3" t="s">
        <v>1149</v>
      </c>
      <c r="E148" s="3" t="s">
        <v>1136</v>
      </c>
    </row>
    <row r="149" spans="1:5">
      <c r="A149" s="3">
        <v>1100031</v>
      </c>
      <c r="B149" s="3" t="s">
        <v>1211</v>
      </c>
      <c r="C149" s="3" t="s">
        <v>1150</v>
      </c>
      <c r="D149" s="3" t="s">
        <v>1151</v>
      </c>
      <c r="E149" s="3" t="s">
        <v>1136</v>
      </c>
    </row>
    <row r="150" spans="1:5">
      <c r="A150" s="3">
        <v>1100031</v>
      </c>
      <c r="B150" s="3" t="s">
        <v>1211</v>
      </c>
      <c r="C150" s="3" t="s">
        <v>1152</v>
      </c>
      <c r="D150" s="3" t="s">
        <v>1153</v>
      </c>
      <c r="E150" s="3" t="s">
        <v>1136</v>
      </c>
    </row>
    <row r="151" spans="1:5" ht="25.5">
      <c r="A151" s="3">
        <v>1100032</v>
      </c>
      <c r="B151" s="414" t="s">
        <v>1214</v>
      </c>
      <c r="C151" s="3" t="s">
        <v>257</v>
      </c>
      <c r="D151" s="3" t="s">
        <v>1126</v>
      </c>
      <c r="E151" s="3" t="s">
        <v>1215</v>
      </c>
    </row>
    <row r="152" spans="1:5" ht="25.5">
      <c r="A152" s="3">
        <v>1100032</v>
      </c>
      <c r="B152" s="414" t="s">
        <v>1214</v>
      </c>
      <c r="C152" s="3" t="s">
        <v>1209</v>
      </c>
      <c r="D152" s="3" t="s">
        <v>1210</v>
      </c>
      <c r="E152" s="3" t="s">
        <v>1141</v>
      </c>
    </row>
    <row r="153" spans="1:5" ht="25.5">
      <c r="A153" s="3">
        <v>1100033</v>
      </c>
      <c r="B153" s="414" t="s">
        <v>1216</v>
      </c>
      <c r="C153" s="3" t="s">
        <v>257</v>
      </c>
      <c r="D153" s="3" t="s">
        <v>1126</v>
      </c>
      <c r="E153" s="3" t="s">
        <v>1215</v>
      </c>
    </row>
    <row r="154" spans="1:5" ht="25.5">
      <c r="A154" s="3">
        <v>1100033</v>
      </c>
      <c r="B154" s="414" t="s">
        <v>1217</v>
      </c>
      <c r="C154" s="3" t="s">
        <v>1209</v>
      </c>
      <c r="D154" s="3" t="s">
        <v>1210</v>
      </c>
      <c r="E154" s="3" t="s">
        <v>1141</v>
      </c>
    </row>
    <row r="155" spans="1:5" ht="25.5">
      <c r="A155" s="3">
        <v>1100034</v>
      </c>
      <c r="B155" s="414" t="s">
        <v>1218</v>
      </c>
      <c r="C155" s="3" t="s">
        <v>257</v>
      </c>
      <c r="D155" s="3" t="s">
        <v>1126</v>
      </c>
      <c r="E155" s="3" t="s">
        <v>1215</v>
      </c>
    </row>
    <row r="156" spans="1:5" ht="25.5">
      <c r="A156" s="3">
        <v>1100034</v>
      </c>
      <c r="B156" s="414" t="s">
        <v>1218</v>
      </c>
      <c r="C156" s="3" t="s">
        <v>1209</v>
      </c>
      <c r="D156" s="3" t="s">
        <v>1210</v>
      </c>
      <c r="E156" s="3" t="s">
        <v>1141</v>
      </c>
    </row>
    <row r="157" spans="1:5">
      <c r="A157" s="3">
        <v>1100049</v>
      </c>
      <c r="B157" s="3" t="s">
        <v>1219</v>
      </c>
      <c r="C157" s="3" t="s">
        <v>257</v>
      </c>
      <c r="D157" s="3" t="s">
        <v>1126</v>
      </c>
      <c r="E157" s="3" t="s">
        <v>1127</v>
      </c>
    </row>
    <row r="158" spans="1:5">
      <c r="A158" s="3">
        <v>1100049</v>
      </c>
      <c r="B158" s="3" t="s">
        <v>1219</v>
      </c>
      <c r="C158" s="3" t="s">
        <v>450</v>
      </c>
      <c r="D158" s="3" t="s">
        <v>1128</v>
      </c>
      <c r="E158" s="3" t="s">
        <v>1127</v>
      </c>
    </row>
    <row r="159" spans="1:5">
      <c r="A159" s="3">
        <v>1100049</v>
      </c>
      <c r="B159" s="3" t="s">
        <v>1219</v>
      </c>
      <c r="C159" s="3" t="s">
        <v>788</v>
      </c>
      <c r="D159" s="3" t="s">
        <v>1220</v>
      </c>
      <c r="E159" s="3" t="s">
        <v>1127</v>
      </c>
    </row>
    <row r="160" spans="1:5">
      <c r="A160" s="3">
        <v>1100049</v>
      </c>
      <c r="B160" s="3" t="s">
        <v>1219</v>
      </c>
      <c r="C160" s="3" t="s">
        <v>1129</v>
      </c>
      <c r="D160" s="3" t="s">
        <v>1130</v>
      </c>
      <c r="E160" s="3" t="s">
        <v>1127</v>
      </c>
    </row>
    <row r="161" spans="1:5" ht="25.5">
      <c r="A161" s="3">
        <v>1100056</v>
      </c>
      <c r="B161" s="414" t="s">
        <v>1221</v>
      </c>
      <c r="C161" s="3" t="s">
        <v>257</v>
      </c>
      <c r="D161" s="3" t="s">
        <v>1126</v>
      </c>
      <c r="E161" s="3" t="s">
        <v>1127</v>
      </c>
    </row>
    <row r="162" spans="1:5" ht="25.5">
      <c r="A162" s="3">
        <v>1100056</v>
      </c>
      <c r="B162" s="414" t="s">
        <v>1221</v>
      </c>
      <c r="C162" s="3" t="s">
        <v>450</v>
      </c>
      <c r="D162" s="3" t="s">
        <v>1128</v>
      </c>
      <c r="E162" s="3" t="s">
        <v>1127</v>
      </c>
    </row>
    <row r="163" spans="1:5" ht="25.5">
      <c r="A163" s="3">
        <v>1100056</v>
      </c>
      <c r="B163" s="414" t="s">
        <v>1221</v>
      </c>
      <c r="C163" s="3" t="s">
        <v>1129</v>
      </c>
      <c r="D163" s="3" t="s">
        <v>1130</v>
      </c>
      <c r="E163" s="3" t="s">
        <v>1127</v>
      </c>
    </row>
    <row r="164" spans="1:5">
      <c r="A164" s="3">
        <v>1100064</v>
      </c>
      <c r="B164" s="3" t="s">
        <v>1222</v>
      </c>
      <c r="C164" s="3" t="s">
        <v>257</v>
      </c>
      <c r="D164" s="3" t="s">
        <v>1126</v>
      </c>
      <c r="E164" s="3" t="s">
        <v>1127</v>
      </c>
    </row>
    <row r="165" spans="1:5">
      <c r="A165" s="3">
        <v>1100064</v>
      </c>
      <c r="B165" s="3" t="s">
        <v>1222</v>
      </c>
      <c r="C165" s="3" t="s">
        <v>450</v>
      </c>
      <c r="D165" s="3" t="s">
        <v>1128</v>
      </c>
      <c r="E165" s="3" t="s">
        <v>1127</v>
      </c>
    </row>
    <row r="166" spans="1:5">
      <c r="A166" s="3">
        <v>1100064</v>
      </c>
      <c r="B166" s="3" t="s">
        <v>1222</v>
      </c>
      <c r="C166" s="3" t="s">
        <v>393</v>
      </c>
      <c r="D166" s="3" t="s">
        <v>1132</v>
      </c>
      <c r="E166" s="3" t="s">
        <v>1127</v>
      </c>
    </row>
    <row r="167" spans="1:5">
      <c r="A167" s="3">
        <v>1100064</v>
      </c>
      <c r="B167" s="3" t="s">
        <v>1222</v>
      </c>
      <c r="C167" s="3" t="s">
        <v>1129</v>
      </c>
      <c r="D167" s="3" t="s">
        <v>1130</v>
      </c>
      <c r="E167" s="3" t="s">
        <v>1127</v>
      </c>
    </row>
    <row r="168" spans="1:5">
      <c r="A168" s="3">
        <v>1100072</v>
      </c>
      <c r="B168" s="3" t="s">
        <v>1223</v>
      </c>
      <c r="C168" s="3" t="s">
        <v>257</v>
      </c>
      <c r="D168" s="3" t="s">
        <v>1126</v>
      </c>
      <c r="E168" s="3" t="s">
        <v>1127</v>
      </c>
    </row>
    <row r="169" spans="1:5">
      <c r="A169" s="3">
        <v>1100072</v>
      </c>
      <c r="B169" s="3" t="s">
        <v>1223</v>
      </c>
      <c r="C169" s="3" t="s">
        <v>450</v>
      </c>
      <c r="D169" s="3" t="s">
        <v>1128</v>
      </c>
      <c r="E169" s="3" t="s">
        <v>1127</v>
      </c>
    </row>
    <row r="170" spans="1:5">
      <c r="A170" s="3">
        <v>1100072</v>
      </c>
      <c r="B170" s="3" t="s">
        <v>1223</v>
      </c>
      <c r="C170" s="3" t="s">
        <v>393</v>
      </c>
      <c r="D170" s="3" t="s">
        <v>1132</v>
      </c>
      <c r="E170" s="3" t="s">
        <v>1127</v>
      </c>
    </row>
    <row r="171" spans="1:5">
      <c r="A171" s="3">
        <v>1100072</v>
      </c>
      <c r="B171" s="3" t="s">
        <v>1223</v>
      </c>
      <c r="C171" s="3" t="s">
        <v>1129</v>
      </c>
      <c r="D171" s="3" t="s">
        <v>1130</v>
      </c>
      <c r="E171" s="3" t="s">
        <v>1127</v>
      </c>
    </row>
    <row r="172" spans="1:5">
      <c r="A172" s="3">
        <v>1100080</v>
      </c>
      <c r="B172" s="3" t="s">
        <v>1224</v>
      </c>
      <c r="C172" s="3" t="s">
        <v>257</v>
      </c>
      <c r="D172" s="3" t="s">
        <v>1126</v>
      </c>
      <c r="E172" s="3" t="s">
        <v>1127</v>
      </c>
    </row>
    <row r="173" spans="1:5">
      <c r="A173" s="3">
        <v>1100080</v>
      </c>
      <c r="B173" s="3" t="s">
        <v>1224</v>
      </c>
      <c r="C173" s="3" t="s">
        <v>450</v>
      </c>
      <c r="D173" s="3" t="s">
        <v>1128</v>
      </c>
      <c r="E173" s="3" t="s">
        <v>1127</v>
      </c>
    </row>
    <row r="174" spans="1:5">
      <c r="A174" s="3">
        <v>1100080</v>
      </c>
      <c r="B174" s="3" t="s">
        <v>1224</v>
      </c>
      <c r="C174" s="3" t="s">
        <v>393</v>
      </c>
      <c r="D174" s="3" t="s">
        <v>1132</v>
      </c>
      <c r="E174" s="3" t="s">
        <v>1127</v>
      </c>
    </row>
    <row r="175" spans="1:5">
      <c r="A175" s="3">
        <v>1100080</v>
      </c>
      <c r="B175" s="3" t="s">
        <v>1224</v>
      </c>
      <c r="C175" s="3" t="s">
        <v>1129</v>
      </c>
      <c r="D175" s="3" t="s">
        <v>1130</v>
      </c>
      <c r="E175" s="3" t="s">
        <v>1127</v>
      </c>
    </row>
    <row r="176" spans="1:5">
      <c r="A176" s="3">
        <v>1100081</v>
      </c>
      <c r="B176" s="3" t="s">
        <v>1225</v>
      </c>
      <c r="C176" s="3" t="s">
        <v>257</v>
      </c>
      <c r="D176" s="3" t="s">
        <v>1126</v>
      </c>
      <c r="E176" s="3" t="s">
        <v>1226</v>
      </c>
    </row>
    <row r="177" spans="1:5">
      <c r="A177" s="3">
        <v>1100081</v>
      </c>
      <c r="B177" s="3" t="s">
        <v>1225</v>
      </c>
      <c r="C177" s="3" t="s">
        <v>450</v>
      </c>
      <c r="D177" s="3" t="s">
        <v>1128</v>
      </c>
      <c r="E177" s="3" t="s">
        <v>1226</v>
      </c>
    </row>
    <row r="178" spans="1:5">
      <c r="A178" s="3">
        <v>1100081</v>
      </c>
      <c r="B178" s="3" t="s">
        <v>1225</v>
      </c>
      <c r="C178" s="3" t="s">
        <v>1209</v>
      </c>
      <c r="D178" s="3" t="s">
        <v>1210</v>
      </c>
      <c r="E178" s="3" t="s">
        <v>1226</v>
      </c>
    </row>
    <row r="179" spans="1:5">
      <c r="A179" s="3">
        <v>1100082</v>
      </c>
      <c r="B179" s="3" t="s">
        <v>1227</v>
      </c>
      <c r="C179" s="3" t="s">
        <v>257</v>
      </c>
      <c r="D179" s="3" t="s">
        <v>1126</v>
      </c>
      <c r="E179" s="3" t="s">
        <v>1226</v>
      </c>
    </row>
    <row r="180" spans="1:5">
      <c r="A180" s="3">
        <v>1100082</v>
      </c>
      <c r="B180" s="3" t="s">
        <v>1227</v>
      </c>
      <c r="C180" s="3" t="s">
        <v>450</v>
      </c>
      <c r="D180" s="3" t="s">
        <v>1128</v>
      </c>
      <c r="E180" s="3" t="s">
        <v>1226</v>
      </c>
    </row>
    <row r="181" spans="1:5">
      <c r="A181" s="3">
        <v>1100082</v>
      </c>
      <c r="B181" s="3" t="s">
        <v>1227</v>
      </c>
      <c r="C181" s="3" t="s">
        <v>1209</v>
      </c>
      <c r="D181" s="3" t="s">
        <v>1210</v>
      </c>
      <c r="E181" s="3" t="s">
        <v>1226</v>
      </c>
    </row>
    <row r="182" spans="1:5">
      <c r="A182" s="3">
        <v>1100083</v>
      </c>
      <c r="B182" s="3" t="s">
        <v>1228</v>
      </c>
      <c r="C182" s="3" t="s">
        <v>257</v>
      </c>
      <c r="D182" s="3" t="s">
        <v>1126</v>
      </c>
      <c r="E182" s="3" t="s">
        <v>1226</v>
      </c>
    </row>
    <row r="183" spans="1:5">
      <c r="A183" s="3">
        <v>1100083</v>
      </c>
      <c r="B183" s="3" t="s">
        <v>1228</v>
      </c>
      <c r="C183" s="3" t="s">
        <v>450</v>
      </c>
      <c r="D183" s="3" t="s">
        <v>1128</v>
      </c>
      <c r="E183" s="3" t="s">
        <v>1226</v>
      </c>
    </row>
    <row r="184" spans="1:5" ht="25.5">
      <c r="A184" s="3">
        <v>1100084</v>
      </c>
      <c r="B184" s="414" t="s">
        <v>1229</v>
      </c>
      <c r="C184" s="3" t="s">
        <v>257</v>
      </c>
      <c r="D184" s="3" t="s">
        <v>1126</v>
      </c>
      <c r="E184" s="3" t="s">
        <v>1226</v>
      </c>
    </row>
    <row r="185" spans="1:5" ht="25.5">
      <c r="A185" s="3">
        <v>1100084</v>
      </c>
      <c r="B185" s="414" t="s">
        <v>1229</v>
      </c>
      <c r="C185" s="3" t="s">
        <v>450</v>
      </c>
      <c r="D185" s="3" t="s">
        <v>1128</v>
      </c>
      <c r="E185" s="3" t="s">
        <v>1226</v>
      </c>
    </row>
    <row r="186" spans="1:5">
      <c r="A186" s="3">
        <v>1100085</v>
      </c>
      <c r="B186" s="3" t="s">
        <v>1230</v>
      </c>
      <c r="C186" s="3" t="s">
        <v>257</v>
      </c>
      <c r="D186" s="3" t="s">
        <v>1126</v>
      </c>
      <c r="E186" s="3" t="s">
        <v>1226</v>
      </c>
    </row>
    <row r="187" spans="1:5">
      <c r="A187" s="3">
        <v>1100085</v>
      </c>
      <c r="B187" s="3" t="s">
        <v>1230</v>
      </c>
      <c r="C187" s="3" t="s">
        <v>450</v>
      </c>
      <c r="D187" s="3" t="s">
        <v>1128</v>
      </c>
      <c r="E187" s="3" t="s">
        <v>1226</v>
      </c>
    </row>
    <row r="188" spans="1:5">
      <c r="A188" s="3">
        <v>1200013</v>
      </c>
      <c r="B188" s="3" t="s">
        <v>1231</v>
      </c>
      <c r="C188" s="3" t="s">
        <v>257</v>
      </c>
      <c r="D188" s="3" t="s">
        <v>1126</v>
      </c>
      <c r="E188" s="3" t="s">
        <v>1127</v>
      </c>
    </row>
    <row r="189" spans="1:5">
      <c r="A189" s="3">
        <v>1200013</v>
      </c>
      <c r="B189" s="3" t="s">
        <v>1231</v>
      </c>
      <c r="C189" s="3" t="s">
        <v>450</v>
      </c>
      <c r="D189" s="3" t="s">
        <v>1128</v>
      </c>
      <c r="E189" s="3" t="s">
        <v>1127</v>
      </c>
    </row>
    <row r="190" spans="1:5">
      <c r="A190" s="3">
        <v>1200013</v>
      </c>
      <c r="B190" s="3" t="s">
        <v>1231</v>
      </c>
      <c r="C190" s="3" t="s">
        <v>393</v>
      </c>
      <c r="D190" s="3" t="s">
        <v>1132</v>
      </c>
      <c r="E190" s="3" t="s">
        <v>1127</v>
      </c>
    </row>
    <row r="191" spans="1:5">
      <c r="A191" s="3">
        <v>1200013</v>
      </c>
      <c r="B191" s="3" t="s">
        <v>1231</v>
      </c>
      <c r="C191" s="3" t="s">
        <v>1129</v>
      </c>
      <c r="D191" s="3" t="s">
        <v>1130</v>
      </c>
      <c r="E191" s="3" t="s">
        <v>1127</v>
      </c>
    </row>
    <row r="192" spans="1:5">
      <c r="A192" s="3">
        <v>1200013</v>
      </c>
      <c r="B192" s="3" t="s">
        <v>1231</v>
      </c>
      <c r="C192" s="3" t="s">
        <v>1232</v>
      </c>
      <c r="D192" s="3" t="s">
        <v>1233</v>
      </c>
      <c r="E192" s="3" t="s">
        <v>1200</v>
      </c>
    </row>
    <row r="193" spans="1:5">
      <c r="A193" s="3">
        <v>1200013</v>
      </c>
      <c r="B193" s="3" t="s">
        <v>1231</v>
      </c>
      <c r="C193" s="3" t="s">
        <v>1209</v>
      </c>
      <c r="D193" s="3" t="s">
        <v>1210</v>
      </c>
      <c r="E193" s="3" t="s">
        <v>1136</v>
      </c>
    </row>
    <row r="194" spans="1:5">
      <c r="A194" s="3">
        <v>1200013</v>
      </c>
      <c r="B194" s="3" t="s">
        <v>1231</v>
      </c>
      <c r="C194" s="3" t="s">
        <v>1212</v>
      </c>
      <c r="D194" s="3" t="s">
        <v>1213</v>
      </c>
      <c r="E194" s="3" t="s">
        <v>1136</v>
      </c>
    </row>
    <row r="195" spans="1:5">
      <c r="A195" s="3">
        <v>1200013</v>
      </c>
      <c r="B195" s="3" t="s">
        <v>1231</v>
      </c>
      <c r="C195" s="3" t="s">
        <v>1234</v>
      </c>
      <c r="D195" s="3" t="s">
        <v>1235</v>
      </c>
      <c r="E195" s="3" t="s">
        <v>1141</v>
      </c>
    </row>
    <row r="196" spans="1:5">
      <c r="A196" s="3">
        <v>1200039</v>
      </c>
      <c r="B196" s="3" t="s">
        <v>1236</v>
      </c>
      <c r="C196" s="3" t="s">
        <v>257</v>
      </c>
      <c r="D196" s="3" t="s">
        <v>1126</v>
      </c>
      <c r="E196" s="3" t="s">
        <v>1127</v>
      </c>
    </row>
    <row r="197" spans="1:5">
      <c r="A197" s="3">
        <v>1200039</v>
      </c>
      <c r="B197" s="3" t="s">
        <v>1236</v>
      </c>
      <c r="C197" s="3" t="s">
        <v>450</v>
      </c>
      <c r="D197" s="3" t="s">
        <v>1128</v>
      </c>
      <c r="E197" s="3" t="s">
        <v>1127</v>
      </c>
    </row>
    <row r="198" spans="1:5">
      <c r="A198" s="3">
        <v>1200039</v>
      </c>
      <c r="B198" s="3" t="s">
        <v>1236</v>
      </c>
      <c r="C198" s="3" t="s">
        <v>393</v>
      </c>
      <c r="D198" s="3" t="s">
        <v>1132</v>
      </c>
      <c r="E198" s="3" t="s">
        <v>1127</v>
      </c>
    </row>
    <row r="199" spans="1:5">
      <c r="A199" s="3">
        <v>1200039</v>
      </c>
      <c r="B199" s="3" t="s">
        <v>1236</v>
      </c>
      <c r="C199" s="3" t="s">
        <v>1129</v>
      </c>
      <c r="D199" s="3" t="s">
        <v>1130</v>
      </c>
      <c r="E199" s="3" t="s">
        <v>1127</v>
      </c>
    </row>
    <row r="200" spans="1:5">
      <c r="A200" s="3">
        <v>1200039</v>
      </c>
      <c r="B200" s="3" t="s">
        <v>1236</v>
      </c>
      <c r="C200" s="3" t="s">
        <v>1237</v>
      </c>
      <c r="D200" s="3" t="s">
        <v>1238</v>
      </c>
      <c r="E200" s="3" t="s">
        <v>1136</v>
      </c>
    </row>
    <row r="201" spans="1:5">
      <c r="A201" s="3">
        <v>1200039</v>
      </c>
      <c r="B201" s="3" t="s">
        <v>1236</v>
      </c>
      <c r="C201" s="3" t="s">
        <v>1239</v>
      </c>
      <c r="D201" s="3" t="s">
        <v>1240</v>
      </c>
      <c r="E201" s="3" t="s">
        <v>1136</v>
      </c>
    </row>
    <row r="202" spans="1:5">
      <c r="A202" s="3">
        <v>1200039</v>
      </c>
      <c r="B202" s="3" t="s">
        <v>1236</v>
      </c>
      <c r="C202" s="3" t="s">
        <v>1241</v>
      </c>
      <c r="D202" s="3" t="s">
        <v>1242</v>
      </c>
      <c r="E202" s="3" t="s">
        <v>1136</v>
      </c>
    </row>
    <row r="203" spans="1:5">
      <c r="A203" s="3">
        <v>1200039</v>
      </c>
      <c r="B203" s="3" t="s">
        <v>1236</v>
      </c>
      <c r="C203" s="3" t="s">
        <v>1234</v>
      </c>
      <c r="D203" s="3" t="s">
        <v>1235</v>
      </c>
      <c r="E203" s="3" t="s">
        <v>1141</v>
      </c>
    </row>
    <row r="204" spans="1:5">
      <c r="A204" s="3">
        <v>1200047</v>
      </c>
      <c r="B204" s="3" t="s">
        <v>1243</v>
      </c>
      <c r="C204" s="3" t="s">
        <v>257</v>
      </c>
      <c r="D204" s="3" t="s">
        <v>1126</v>
      </c>
      <c r="E204" s="3" t="s">
        <v>1127</v>
      </c>
    </row>
    <row r="205" spans="1:5">
      <c r="A205" s="3">
        <v>1200047</v>
      </c>
      <c r="B205" s="3" t="s">
        <v>1243</v>
      </c>
      <c r="C205" s="3" t="s">
        <v>450</v>
      </c>
      <c r="D205" s="3" t="s">
        <v>1128</v>
      </c>
      <c r="E205" s="3" t="s">
        <v>1127</v>
      </c>
    </row>
    <row r="206" spans="1:5">
      <c r="A206" s="3">
        <v>1200047</v>
      </c>
      <c r="B206" s="3" t="s">
        <v>1243</v>
      </c>
      <c r="C206" s="3" t="s">
        <v>393</v>
      </c>
      <c r="D206" s="3" t="s">
        <v>1132</v>
      </c>
      <c r="E206" s="3" t="s">
        <v>1127</v>
      </c>
    </row>
    <row r="207" spans="1:5">
      <c r="A207" s="3">
        <v>1200047</v>
      </c>
      <c r="B207" s="3" t="s">
        <v>1243</v>
      </c>
      <c r="C207" s="3" t="s">
        <v>1129</v>
      </c>
      <c r="D207" s="3" t="s">
        <v>1130</v>
      </c>
      <c r="E207" s="3" t="s">
        <v>1127</v>
      </c>
    </row>
    <row r="208" spans="1:5">
      <c r="A208" s="3">
        <v>1200047</v>
      </c>
      <c r="B208" s="3" t="s">
        <v>1243</v>
      </c>
      <c r="C208" s="3" t="s">
        <v>1234</v>
      </c>
      <c r="D208" s="3" t="s">
        <v>1235</v>
      </c>
      <c r="E208" s="3" t="s">
        <v>1141</v>
      </c>
    </row>
    <row r="209" spans="1:5">
      <c r="A209" s="3">
        <v>1200054</v>
      </c>
      <c r="B209" s="3" t="s">
        <v>1244</v>
      </c>
      <c r="C209" s="3" t="s">
        <v>257</v>
      </c>
      <c r="D209" s="3" t="s">
        <v>1126</v>
      </c>
      <c r="E209" s="3" t="s">
        <v>1127</v>
      </c>
    </row>
    <row r="210" spans="1:5">
      <c r="A210" s="3">
        <v>1200054</v>
      </c>
      <c r="B210" s="3" t="s">
        <v>1244</v>
      </c>
      <c r="C210" s="3" t="s">
        <v>450</v>
      </c>
      <c r="D210" s="3" t="s">
        <v>1128</v>
      </c>
      <c r="E210" s="3" t="s">
        <v>1127</v>
      </c>
    </row>
    <row r="211" spans="1:5">
      <c r="A211" s="3">
        <v>1200054</v>
      </c>
      <c r="B211" s="3" t="s">
        <v>1244</v>
      </c>
      <c r="C211" s="3" t="s">
        <v>393</v>
      </c>
      <c r="D211" s="3" t="s">
        <v>1132</v>
      </c>
      <c r="E211" s="3" t="s">
        <v>1127</v>
      </c>
    </row>
    <row r="212" spans="1:5">
      <c r="A212" s="3">
        <v>1200054</v>
      </c>
      <c r="B212" s="3" t="s">
        <v>1244</v>
      </c>
      <c r="C212" s="3" t="s">
        <v>1129</v>
      </c>
      <c r="D212" s="3" t="s">
        <v>1130</v>
      </c>
      <c r="E212" s="3" t="s">
        <v>1127</v>
      </c>
    </row>
    <row r="213" spans="1:5">
      <c r="A213" s="3">
        <v>1200055</v>
      </c>
      <c r="B213" s="3" t="s">
        <v>1245</v>
      </c>
      <c r="C213" s="3" t="s">
        <v>257</v>
      </c>
      <c r="D213" s="3" t="s">
        <v>1126</v>
      </c>
      <c r="E213" s="3" t="s">
        <v>1226</v>
      </c>
    </row>
    <row r="214" spans="1:5">
      <c r="A214" s="3">
        <v>1200055</v>
      </c>
      <c r="B214" s="3" t="s">
        <v>1245</v>
      </c>
      <c r="C214" s="3" t="s">
        <v>450</v>
      </c>
      <c r="D214" s="3" t="s">
        <v>1128</v>
      </c>
      <c r="E214" s="3" t="s">
        <v>1226</v>
      </c>
    </row>
    <row r="215" spans="1:5">
      <c r="A215" s="3">
        <v>1200055</v>
      </c>
      <c r="B215" s="3" t="s">
        <v>1245</v>
      </c>
      <c r="C215" s="3" t="s">
        <v>393</v>
      </c>
      <c r="D215" s="3" t="s">
        <v>1132</v>
      </c>
      <c r="E215" s="3" t="s">
        <v>1226</v>
      </c>
    </row>
    <row r="216" spans="1:5">
      <c r="A216" s="3">
        <v>1200055</v>
      </c>
      <c r="B216" s="3" t="s">
        <v>1245</v>
      </c>
      <c r="C216" s="3" t="s">
        <v>1129</v>
      </c>
      <c r="D216" s="3" t="s">
        <v>1130</v>
      </c>
      <c r="E216" s="3" t="s">
        <v>1226</v>
      </c>
    </row>
    <row r="217" spans="1:5">
      <c r="A217" s="3">
        <v>1200056</v>
      </c>
      <c r="B217" s="3" t="s">
        <v>1246</v>
      </c>
      <c r="C217" s="3" t="s">
        <v>257</v>
      </c>
      <c r="D217" s="3" t="s">
        <v>1126</v>
      </c>
      <c r="E217" s="3" t="s">
        <v>1226</v>
      </c>
    </row>
    <row r="218" spans="1:5">
      <c r="A218" s="3">
        <v>1200056</v>
      </c>
      <c r="B218" s="3" t="s">
        <v>1246</v>
      </c>
      <c r="C218" s="3" t="s">
        <v>450</v>
      </c>
      <c r="D218" s="3" t="s">
        <v>1128</v>
      </c>
      <c r="E218" s="3" t="s">
        <v>1226</v>
      </c>
    </row>
    <row r="219" spans="1:5">
      <c r="A219" s="3">
        <v>1200056</v>
      </c>
      <c r="B219" s="3" t="s">
        <v>1246</v>
      </c>
      <c r="C219" s="3" t="s">
        <v>1247</v>
      </c>
      <c r="D219" s="3" t="s">
        <v>1248</v>
      </c>
      <c r="E219" s="3" t="s">
        <v>1226</v>
      </c>
    </row>
    <row r="220" spans="1:5">
      <c r="A220" s="3">
        <v>1200056</v>
      </c>
      <c r="B220" s="3" t="s">
        <v>1246</v>
      </c>
      <c r="C220" s="3" t="s">
        <v>1237</v>
      </c>
      <c r="D220" s="3" t="s">
        <v>1238</v>
      </c>
      <c r="E220" s="3" t="s">
        <v>1226</v>
      </c>
    </row>
    <row r="221" spans="1:5">
      <c r="A221" s="3">
        <v>1200056</v>
      </c>
      <c r="B221" s="3" t="s">
        <v>1246</v>
      </c>
      <c r="C221" s="3" t="s">
        <v>1239</v>
      </c>
      <c r="D221" s="3" t="s">
        <v>1240</v>
      </c>
      <c r="E221" s="3" t="s">
        <v>1226</v>
      </c>
    </row>
    <row r="222" spans="1:5">
      <c r="A222" s="3">
        <v>1200056</v>
      </c>
      <c r="B222" s="3" t="s">
        <v>1246</v>
      </c>
      <c r="C222" s="3" t="s">
        <v>1241</v>
      </c>
      <c r="D222" s="3" t="s">
        <v>1242</v>
      </c>
      <c r="E222" s="3" t="s">
        <v>1226</v>
      </c>
    </row>
    <row r="223" spans="1:5">
      <c r="A223" s="3">
        <v>1200056</v>
      </c>
      <c r="B223" s="3" t="s">
        <v>1246</v>
      </c>
      <c r="C223" s="3" t="s">
        <v>1249</v>
      </c>
      <c r="D223" s="3" t="s">
        <v>1250</v>
      </c>
      <c r="E223" s="3" t="s">
        <v>1226</v>
      </c>
    </row>
    <row r="224" spans="1:5">
      <c r="A224" s="3">
        <v>1200056</v>
      </c>
      <c r="B224" s="3" t="s">
        <v>1246</v>
      </c>
      <c r="C224" s="3" t="s">
        <v>1251</v>
      </c>
      <c r="D224" s="3" t="s">
        <v>1252</v>
      </c>
      <c r="E224" s="3" t="s">
        <v>1226</v>
      </c>
    </row>
    <row r="225" spans="1:5">
      <c r="A225" s="3">
        <v>1200057</v>
      </c>
      <c r="B225" s="3" t="s">
        <v>1253</v>
      </c>
      <c r="C225" s="3" t="s">
        <v>257</v>
      </c>
      <c r="D225" s="3" t="s">
        <v>1126</v>
      </c>
      <c r="E225" s="3" t="s">
        <v>1226</v>
      </c>
    </row>
    <row r="226" spans="1:5">
      <c r="A226" s="3">
        <v>1200057</v>
      </c>
      <c r="B226" s="3" t="s">
        <v>1253</v>
      </c>
      <c r="C226" s="3" t="s">
        <v>450</v>
      </c>
      <c r="D226" s="3" t="s">
        <v>1128</v>
      </c>
      <c r="E226" s="3" t="s">
        <v>1226</v>
      </c>
    </row>
    <row r="227" spans="1:5">
      <c r="A227" s="3">
        <v>1200057</v>
      </c>
      <c r="B227" s="3" t="s">
        <v>1253</v>
      </c>
      <c r="C227" s="3" t="s">
        <v>393</v>
      </c>
      <c r="D227" s="3" t="s">
        <v>1132</v>
      </c>
      <c r="E227" s="3" t="s">
        <v>1226</v>
      </c>
    </row>
    <row r="228" spans="1:5">
      <c r="A228" s="3">
        <v>1200057</v>
      </c>
      <c r="B228" s="3" t="s">
        <v>1253</v>
      </c>
      <c r="C228" s="3" t="s">
        <v>1129</v>
      </c>
      <c r="D228" s="3" t="s">
        <v>1130</v>
      </c>
      <c r="E228" s="3" t="s">
        <v>1226</v>
      </c>
    </row>
    <row r="229" spans="1:5">
      <c r="A229" s="3">
        <v>1200062</v>
      </c>
      <c r="B229" s="3" t="s">
        <v>1254</v>
      </c>
      <c r="C229" s="3" t="s">
        <v>257</v>
      </c>
      <c r="D229" s="3" t="s">
        <v>1126</v>
      </c>
      <c r="E229" s="3" t="s">
        <v>1226</v>
      </c>
    </row>
    <row r="230" spans="1:5">
      <c r="A230" s="3">
        <v>1200062</v>
      </c>
      <c r="B230" s="3" t="s">
        <v>1254</v>
      </c>
      <c r="C230" s="3" t="s">
        <v>450</v>
      </c>
      <c r="D230" s="3" t="s">
        <v>1128</v>
      </c>
      <c r="E230" s="3" t="s">
        <v>1226</v>
      </c>
    </row>
    <row r="231" spans="1:5">
      <c r="A231" s="3">
        <v>1200063</v>
      </c>
      <c r="B231" s="3" t="s">
        <v>1255</v>
      </c>
      <c r="C231" s="3" t="s">
        <v>257</v>
      </c>
      <c r="D231" s="3" t="s">
        <v>1126</v>
      </c>
      <c r="E231" s="3" t="s">
        <v>1226</v>
      </c>
    </row>
    <row r="232" spans="1:5">
      <c r="A232" s="3">
        <v>1200063</v>
      </c>
      <c r="B232" s="3" t="s">
        <v>1255</v>
      </c>
      <c r="C232" s="3" t="s">
        <v>450</v>
      </c>
      <c r="D232" s="3" t="s">
        <v>1128</v>
      </c>
      <c r="E232" s="3" t="s">
        <v>1226</v>
      </c>
    </row>
    <row r="233" spans="1:5">
      <c r="A233" s="3">
        <v>1200064</v>
      </c>
      <c r="B233" s="3" t="s">
        <v>1256</v>
      </c>
      <c r="C233" s="3" t="s">
        <v>257</v>
      </c>
      <c r="D233" s="3" t="s">
        <v>1126</v>
      </c>
      <c r="E233" s="3" t="s">
        <v>1226</v>
      </c>
    </row>
    <row r="234" spans="1:5">
      <c r="A234" s="3">
        <v>1200064</v>
      </c>
      <c r="B234" s="3" t="s">
        <v>1256</v>
      </c>
      <c r="C234" s="3" t="s">
        <v>450</v>
      </c>
      <c r="D234" s="3" t="s">
        <v>1128</v>
      </c>
      <c r="E234" s="3" t="s">
        <v>1226</v>
      </c>
    </row>
    <row r="235" spans="1:5">
      <c r="A235" s="3">
        <v>1200065</v>
      </c>
      <c r="B235" s="3" t="s">
        <v>1257</v>
      </c>
      <c r="C235" s="3" t="s">
        <v>257</v>
      </c>
      <c r="D235" s="3" t="s">
        <v>1126</v>
      </c>
      <c r="E235" s="3" t="s">
        <v>1226</v>
      </c>
    </row>
    <row r="236" spans="1:5">
      <c r="A236" s="3">
        <v>1200065</v>
      </c>
      <c r="B236" s="3" t="s">
        <v>1257</v>
      </c>
      <c r="C236" s="3" t="s">
        <v>450</v>
      </c>
      <c r="D236" s="3" t="s">
        <v>1128</v>
      </c>
      <c r="E236" s="3" t="s">
        <v>1226</v>
      </c>
    </row>
    <row r="237" spans="1:5">
      <c r="A237" s="3">
        <v>1200070</v>
      </c>
      <c r="B237" s="3" t="s">
        <v>1258</v>
      </c>
      <c r="C237" s="3" t="s">
        <v>257</v>
      </c>
      <c r="D237" s="3" t="s">
        <v>1126</v>
      </c>
      <c r="E237" s="3" t="s">
        <v>1127</v>
      </c>
    </row>
    <row r="238" spans="1:5">
      <c r="A238" s="3">
        <v>1200070</v>
      </c>
      <c r="B238" s="3" t="s">
        <v>1258</v>
      </c>
      <c r="C238" s="3" t="s">
        <v>450</v>
      </c>
      <c r="D238" s="3" t="s">
        <v>1128</v>
      </c>
      <c r="E238" s="3" t="s">
        <v>1127</v>
      </c>
    </row>
    <row r="239" spans="1:5">
      <c r="A239" s="3">
        <v>1200070</v>
      </c>
      <c r="B239" s="3" t="s">
        <v>1258</v>
      </c>
      <c r="C239" s="3" t="s">
        <v>1129</v>
      </c>
      <c r="D239" s="3" t="s">
        <v>1130</v>
      </c>
      <c r="E239" s="3" t="s">
        <v>1127</v>
      </c>
    </row>
    <row r="240" spans="1:5">
      <c r="A240" s="3">
        <v>1200088</v>
      </c>
      <c r="B240" s="3" t="s">
        <v>1259</v>
      </c>
      <c r="C240" s="3" t="s">
        <v>257</v>
      </c>
      <c r="D240" s="3" t="s">
        <v>1126</v>
      </c>
      <c r="E240" s="3" t="s">
        <v>1127</v>
      </c>
    </row>
    <row r="241" spans="1:5">
      <c r="A241" s="3">
        <v>1200088</v>
      </c>
      <c r="B241" s="3" t="s">
        <v>1259</v>
      </c>
      <c r="C241" s="3" t="s">
        <v>450</v>
      </c>
      <c r="D241" s="3" t="s">
        <v>1128</v>
      </c>
      <c r="E241" s="3" t="s">
        <v>1127</v>
      </c>
    </row>
    <row r="242" spans="1:5">
      <c r="A242" s="3">
        <v>1200088</v>
      </c>
      <c r="B242" s="3" t="s">
        <v>1259</v>
      </c>
      <c r="C242" s="3" t="s">
        <v>1129</v>
      </c>
      <c r="D242" s="3" t="s">
        <v>1130</v>
      </c>
      <c r="E242" s="3" t="s">
        <v>1127</v>
      </c>
    </row>
    <row r="243" spans="1:5">
      <c r="A243" s="3">
        <v>1300011</v>
      </c>
      <c r="B243" s="3" t="s">
        <v>1260</v>
      </c>
      <c r="C243" s="3" t="s">
        <v>257</v>
      </c>
      <c r="D243" s="3" t="s">
        <v>1126</v>
      </c>
      <c r="E243" s="3" t="s">
        <v>1127</v>
      </c>
    </row>
    <row r="244" spans="1:5">
      <c r="A244" s="3">
        <v>1300011</v>
      </c>
      <c r="B244" s="3" t="s">
        <v>1260</v>
      </c>
      <c r="C244" s="3" t="s">
        <v>450</v>
      </c>
      <c r="D244" s="3" t="s">
        <v>1128</v>
      </c>
      <c r="E244" s="3" t="s">
        <v>1127</v>
      </c>
    </row>
    <row r="245" spans="1:5">
      <c r="A245" s="3">
        <v>1300011</v>
      </c>
      <c r="B245" s="3" t="s">
        <v>1260</v>
      </c>
      <c r="C245" s="3" t="s">
        <v>1129</v>
      </c>
      <c r="D245" s="3" t="s">
        <v>1130</v>
      </c>
      <c r="E245" s="3" t="s">
        <v>1127</v>
      </c>
    </row>
    <row r="246" spans="1:5">
      <c r="A246" s="3">
        <v>1300029</v>
      </c>
      <c r="B246" s="3" t="s">
        <v>1261</v>
      </c>
      <c r="C246" s="3" t="s">
        <v>257</v>
      </c>
      <c r="D246" s="3" t="s">
        <v>1126</v>
      </c>
      <c r="E246" s="3" t="s">
        <v>1226</v>
      </c>
    </row>
    <row r="247" spans="1:5">
      <c r="A247" s="3">
        <v>1300029</v>
      </c>
      <c r="B247" s="3" t="s">
        <v>1261</v>
      </c>
      <c r="C247" s="3" t="s">
        <v>450</v>
      </c>
      <c r="D247" s="3" t="s">
        <v>1128</v>
      </c>
      <c r="E247" s="3" t="s">
        <v>1226</v>
      </c>
    </row>
    <row r="248" spans="1:5">
      <c r="A248" s="3">
        <v>1300037</v>
      </c>
      <c r="B248" s="3" t="s">
        <v>1262</v>
      </c>
      <c r="C248" s="3" t="s">
        <v>257</v>
      </c>
      <c r="D248" s="3" t="s">
        <v>1126</v>
      </c>
      <c r="E248" s="3" t="s">
        <v>1127</v>
      </c>
    </row>
    <row r="249" spans="1:5">
      <c r="A249" s="3">
        <v>1300037</v>
      </c>
      <c r="B249" s="3" t="s">
        <v>1262</v>
      </c>
      <c r="C249" s="3" t="s">
        <v>450</v>
      </c>
      <c r="D249" s="3" t="s">
        <v>1128</v>
      </c>
      <c r="E249" s="3" t="s">
        <v>1127</v>
      </c>
    </row>
    <row r="250" spans="1:5">
      <c r="A250" s="3">
        <v>1300037</v>
      </c>
      <c r="B250" s="3" t="s">
        <v>1262</v>
      </c>
      <c r="C250" s="3" t="s">
        <v>306</v>
      </c>
      <c r="D250" s="3" t="s">
        <v>1263</v>
      </c>
      <c r="E250" s="3" t="s">
        <v>1127</v>
      </c>
    </row>
    <row r="251" spans="1:5">
      <c r="A251" s="3">
        <v>1300037</v>
      </c>
      <c r="B251" s="3" t="s">
        <v>1262</v>
      </c>
      <c r="C251" s="3" t="s">
        <v>1129</v>
      </c>
      <c r="D251" s="3" t="s">
        <v>1130</v>
      </c>
      <c r="E251" s="3" t="s">
        <v>1127</v>
      </c>
    </row>
    <row r="252" spans="1:5">
      <c r="A252" s="3">
        <v>1300037</v>
      </c>
      <c r="B252" s="3" t="s">
        <v>1262</v>
      </c>
      <c r="C252" s="3" t="s">
        <v>1234</v>
      </c>
      <c r="D252" s="3" t="s">
        <v>1235</v>
      </c>
      <c r="E252" s="3" t="s">
        <v>1141</v>
      </c>
    </row>
    <row r="253" spans="1:5">
      <c r="A253" s="3">
        <v>1300038</v>
      </c>
      <c r="B253" s="3" t="s">
        <v>1264</v>
      </c>
      <c r="C253" s="3" t="s">
        <v>257</v>
      </c>
      <c r="D253" s="3" t="s">
        <v>1126</v>
      </c>
      <c r="E253" s="3" t="s">
        <v>1226</v>
      </c>
    </row>
    <row r="254" spans="1:5">
      <c r="A254" s="3">
        <v>1300038</v>
      </c>
      <c r="B254" s="3" t="s">
        <v>1264</v>
      </c>
      <c r="C254" s="3" t="s">
        <v>450</v>
      </c>
      <c r="D254" s="3" t="s">
        <v>1128</v>
      </c>
      <c r="E254" s="3" t="s">
        <v>1226</v>
      </c>
    </row>
    <row r="255" spans="1:5">
      <c r="A255" s="3">
        <v>1300039</v>
      </c>
      <c r="B255" s="3" t="s">
        <v>1265</v>
      </c>
      <c r="C255" s="3" t="s">
        <v>257</v>
      </c>
      <c r="D255" s="3" t="s">
        <v>1126</v>
      </c>
      <c r="E255" s="3" t="s">
        <v>1226</v>
      </c>
    </row>
    <row r="256" spans="1:5">
      <c r="A256" s="3">
        <v>1300039</v>
      </c>
      <c r="B256" s="3" t="s">
        <v>1265</v>
      </c>
      <c r="C256" s="3" t="s">
        <v>450</v>
      </c>
      <c r="D256" s="3" t="s">
        <v>1128</v>
      </c>
      <c r="E256" s="3" t="s">
        <v>1226</v>
      </c>
    </row>
    <row r="257" spans="1:5">
      <c r="A257" s="3">
        <v>1300040</v>
      </c>
      <c r="B257" s="3" t="s">
        <v>1266</v>
      </c>
      <c r="C257" s="3" t="s">
        <v>257</v>
      </c>
      <c r="D257" s="3" t="s">
        <v>1126</v>
      </c>
      <c r="E257" s="3" t="s">
        <v>1226</v>
      </c>
    </row>
    <row r="258" spans="1:5">
      <c r="A258" s="3">
        <v>1300040</v>
      </c>
      <c r="B258" s="3" t="s">
        <v>1266</v>
      </c>
      <c r="C258" s="3" t="s">
        <v>450</v>
      </c>
      <c r="D258" s="3" t="s">
        <v>1128</v>
      </c>
      <c r="E258" s="3" t="s">
        <v>1226</v>
      </c>
    </row>
    <row r="259" spans="1:5">
      <c r="A259" s="3">
        <v>1300040</v>
      </c>
      <c r="B259" s="3" t="s">
        <v>1266</v>
      </c>
      <c r="C259" s="3" t="s">
        <v>393</v>
      </c>
      <c r="D259" s="3" t="s">
        <v>1132</v>
      </c>
      <c r="E259" s="3" t="s">
        <v>1226</v>
      </c>
    </row>
    <row r="260" spans="1:5">
      <c r="A260" s="3">
        <v>1300040</v>
      </c>
      <c r="B260" s="3" t="s">
        <v>1266</v>
      </c>
      <c r="C260" s="3" t="s">
        <v>1129</v>
      </c>
      <c r="D260" s="3" t="s">
        <v>1130</v>
      </c>
      <c r="E260" s="3" t="s">
        <v>1226</v>
      </c>
    </row>
    <row r="261" spans="1:5">
      <c r="A261" s="3">
        <v>1300041</v>
      </c>
      <c r="B261" s="3" t="s">
        <v>1267</v>
      </c>
      <c r="C261" s="3" t="s">
        <v>257</v>
      </c>
      <c r="D261" s="3" t="s">
        <v>1126</v>
      </c>
      <c r="E261" s="3" t="s">
        <v>1226</v>
      </c>
    </row>
    <row r="262" spans="1:5">
      <c r="A262" s="3">
        <v>1300041</v>
      </c>
      <c r="B262" s="3" t="s">
        <v>1267</v>
      </c>
      <c r="C262" s="3" t="s">
        <v>450</v>
      </c>
      <c r="D262" s="3" t="s">
        <v>1128</v>
      </c>
      <c r="E262" s="3" t="s">
        <v>1226</v>
      </c>
    </row>
    <row r="263" spans="1:5">
      <c r="A263" s="3">
        <v>1300041</v>
      </c>
      <c r="B263" s="3" t="s">
        <v>1267</v>
      </c>
      <c r="C263" s="3" t="s">
        <v>393</v>
      </c>
      <c r="D263" s="3" t="s">
        <v>1132</v>
      </c>
      <c r="E263" s="3" t="s">
        <v>1226</v>
      </c>
    </row>
    <row r="264" spans="1:5">
      <c r="A264" s="3">
        <v>1300041</v>
      </c>
      <c r="B264" s="3" t="s">
        <v>1267</v>
      </c>
      <c r="C264" s="3" t="s">
        <v>1129</v>
      </c>
      <c r="D264" s="3" t="s">
        <v>1130</v>
      </c>
      <c r="E264" s="3" t="s">
        <v>1226</v>
      </c>
    </row>
    <row r="265" spans="1:5">
      <c r="A265" s="3">
        <v>1300042</v>
      </c>
      <c r="B265" s="3" t="s">
        <v>1268</v>
      </c>
      <c r="C265" s="3" t="s">
        <v>257</v>
      </c>
      <c r="D265" s="3" t="s">
        <v>1126</v>
      </c>
      <c r="E265" s="3" t="s">
        <v>1226</v>
      </c>
    </row>
    <row r="266" spans="1:5">
      <c r="A266" s="3">
        <v>1300042</v>
      </c>
      <c r="B266" s="3" t="s">
        <v>1268</v>
      </c>
      <c r="C266" s="3" t="s">
        <v>450</v>
      </c>
      <c r="D266" s="3" t="s">
        <v>1128</v>
      </c>
      <c r="E266" s="3" t="s">
        <v>1226</v>
      </c>
    </row>
    <row r="267" spans="1:5">
      <c r="A267" s="3">
        <v>1300042</v>
      </c>
      <c r="B267" s="3" t="s">
        <v>1268</v>
      </c>
      <c r="C267" s="3" t="s">
        <v>393</v>
      </c>
      <c r="D267" s="3" t="s">
        <v>1132</v>
      </c>
      <c r="E267" s="3" t="s">
        <v>1226</v>
      </c>
    </row>
    <row r="268" spans="1:5">
      <c r="A268" s="3">
        <v>1300042</v>
      </c>
      <c r="B268" s="3" t="s">
        <v>1268</v>
      </c>
      <c r="C268" s="3" t="s">
        <v>1129</v>
      </c>
      <c r="D268" s="3" t="s">
        <v>1130</v>
      </c>
      <c r="E268" s="3" t="s">
        <v>1226</v>
      </c>
    </row>
    <row r="269" spans="1:5">
      <c r="A269" s="3">
        <v>1300043</v>
      </c>
      <c r="B269" s="3" t="s">
        <v>1269</v>
      </c>
      <c r="C269" s="3" t="s">
        <v>257</v>
      </c>
      <c r="D269" s="3" t="s">
        <v>1126</v>
      </c>
      <c r="E269" s="3" t="s">
        <v>1226</v>
      </c>
    </row>
    <row r="270" spans="1:5">
      <c r="A270" s="3">
        <v>1300043</v>
      </c>
      <c r="B270" s="3" t="s">
        <v>1269</v>
      </c>
      <c r="C270" s="3" t="s">
        <v>450</v>
      </c>
      <c r="D270" s="3" t="s">
        <v>1128</v>
      </c>
      <c r="E270" s="3" t="s">
        <v>1226</v>
      </c>
    </row>
    <row r="271" spans="1:5">
      <c r="A271" s="3">
        <v>1300043</v>
      </c>
      <c r="B271" s="3" t="s">
        <v>1269</v>
      </c>
      <c r="C271" s="3" t="s">
        <v>393</v>
      </c>
      <c r="D271" s="3" t="s">
        <v>1132</v>
      </c>
      <c r="E271" s="3" t="s">
        <v>1226</v>
      </c>
    </row>
    <row r="272" spans="1:5">
      <c r="A272" s="3">
        <v>1300043</v>
      </c>
      <c r="B272" s="3" t="s">
        <v>1269</v>
      </c>
      <c r="C272" s="3" t="s">
        <v>1129</v>
      </c>
      <c r="D272" s="3" t="s">
        <v>1130</v>
      </c>
      <c r="E272" s="3" t="s">
        <v>1226</v>
      </c>
    </row>
    <row r="273" spans="1:5">
      <c r="A273" s="3">
        <v>1300044</v>
      </c>
      <c r="B273" s="3" t="s">
        <v>1270</v>
      </c>
      <c r="C273" s="3" t="s">
        <v>257</v>
      </c>
      <c r="D273" s="3" t="s">
        <v>1126</v>
      </c>
      <c r="E273" s="3" t="s">
        <v>1226</v>
      </c>
    </row>
    <row r="274" spans="1:5">
      <c r="A274" s="3">
        <v>1300045</v>
      </c>
      <c r="B274" s="3" t="s">
        <v>1271</v>
      </c>
      <c r="C274" s="3" t="s">
        <v>257</v>
      </c>
      <c r="D274" s="3" t="s">
        <v>1126</v>
      </c>
      <c r="E274" s="3" t="s">
        <v>1127</v>
      </c>
    </row>
    <row r="275" spans="1:5">
      <c r="A275" s="3">
        <v>1300045</v>
      </c>
      <c r="B275" s="3" t="s">
        <v>1271</v>
      </c>
      <c r="C275" s="3" t="s">
        <v>450</v>
      </c>
      <c r="D275" s="3" t="s">
        <v>1128</v>
      </c>
      <c r="E275" s="3" t="s">
        <v>1127</v>
      </c>
    </row>
    <row r="276" spans="1:5">
      <c r="A276" s="3">
        <v>1300045</v>
      </c>
      <c r="B276" s="3" t="s">
        <v>1271</v>
      </c>
      <c r="C276" s="3" t="s">
        <v>1129</v>
      </c>
      <c r="D276" s="3" t="s">
        <v>1130</v>
      </c>
      <c r="E276" s="3" t="s">
        <v>1127</v>
      </c>
    </row>
    <row r="277" spans="1:5" ht="25.5">
      <c r="A277" s="3">
        <v>1300046</v>
      </c>
      <c r="B277" s="414" t="s">
        <v>1272</v>
      </c>
      <c r="C277" s="3" t="s">
        <v>257</v>
      </c>
      <c r="D277" s="3" t="s">
        <v>1126</v>
      </c>
      <c r="E277" s="3" t="s">
        <v>1226</v>
      </c>
    </row>
    <row r="278" spans="1:5">
      <c r="A278" s="3">
        <v>1300047</v>
      </c>
      <c r="B278" s="3" t="s">
        <v>1273</v>
      </c>
      <c r="C278" s="3" t="s">
        <v>257</v>
      </c>
      <c r="D278" s="3" t="s">
        <v>1126</v>
      </c>
      <c r="E278" s="3" t="s">
        <v>1226</v>
      </c>
    </row>
    <row r="279" spans="1:5">
      <c r="A279" s="3">
        <v>1300052</v>
      </c>
      <c r="B279" s="3" t="s">
        <v>1274</v>
      </c>
      <c r="C279" s="3" t="s">
        <v>257</v>
      </c>
      <c r="D279" s="3" t="s">
        <v>1126</v>
      </c>
      <c r="E279" s="3" t="s">
        <v>1127</v>
      </c>
    </row>
    <row r="280" spans="1:5">
      <c r="A280" s="3">
        <v>1300052</v>
      </c>
      <c r="B280" s="3" t="s">
        <v>1274</v>
      </c>
      <c r="C280" s="3" t="s">
        <v>450</v>
      </c>
      <c r="D280" s="3" t="s">
        <v>1128</v>
      </c>
      <c r="E280" s="3" t="s">
        <v>1127</v>
      </c>
    </row>
    <row r="281" spans="1:5">
      <c r="A281" s="3">
        <v>1300052</v>
      </c>
      <c r="B281" s="3" t="s">
        <v>1275</v>
      </c>
      <c r="C281" s="3" t="s">
        <v>1129</v>
      </c>
      <c r="D281" s="3" t="s">
        <v>1130</v>
      </c>
      <c r="E281" s="3" t="s">
        <v>1127</v>
      </c>
    </row>
    <row r="282" spans="1:5">
      <c r="A282" s="3">
        <v>1300060</v>
      </c>
      <c r="B282" s="3" t="s">
        <v>1276</v>
      </c>
      <c r="C282" s="3" t="s">
        <v>257</v>
      </c>
      <c r="D282" s="3" t="s">
        <v>1126</v>
      </c>
      <c r="E282" s="3" t="s">
        <v>1127</v>
      </c>
    </row>
    <row r="283" spans="1:5">
      <c r="A283" s="3">
        <v>1300060</v>
      </c>
      <c r="B283" s="3" t="s">
        <v>1276</v>
      </c>
      <c r="C283" s="3" t="s">
        <v>450</v>
      </c>
      <c r="D283" s="3" t="s">
        <v>1128</v>
      </c>
      <c r="E283" s="3" t="s">
        <v>1127</v>
      </c>
    </row>
    <row r="284" spans="1:5">
      <c r="A284" s="3">
        <v>1300060</v>
      </c>
      <c r="B284" s="3" t="s">
        <v>1276</v>
      </c>
      <c r="C284" s="3" t="s">
        <v>1129</v>
      </c>
      <c r="D284" s="3" t="s">
        <v>1130</v>
      </c>
      <c r="E284" s="3" t="s">
        <v>1127</v>
      </c>
    </row>
    <row r="285" spans="1:5">
      <c r="A285" s="3">
        <v>1300078</v>
      </c>
      <c r="B285" s="3" t="s">
        <v>1277</v>
      </c>
      <c r="C285" s="3" t="s">
        <v>257</v>
      </c>
      <c r="D285" s="3" t="s">
        <v>1126</v>
      </c>
      <c r="E285" s="3" t="s">
        <v>1127</v>
      </c>
    </row>
    <row r="286" spans="1:5">
      <c r="A286" s="3">
        <v>1300078</v>
      </c>
      <c r="B286" s="3" t="s">
        <v>1277</v>
      </c>
      <c r="C286" s="3" t="s">
        <v>450</v>
      </c>
      <c r="D286" s="3" t="s">
        <v>1128</v>
      </c>
      <c r="E286" s="3" t="s">
        <v>1127</v>
      </c>
    </row>
    <row r="287" spans="1:5">
      <c r="A287" s="3">
        <v>1300078</v>
      </c>
      <c r="B287" s="3" t="s">
        <v>1277</v>
      </c>
      <c r="C287" s="3" t="s">
        <v>1129</v>
      </c>
      <c r="D287" s="3" t="s">
        <v>1130</v>
      </c>
      <c r="E287" s="3" t="s">
        <v>1127</v>
      </c>
    </row>
    <row r="288" spans="1:5">
      <c r="A288" s="3">
        <v>1300086</v>
      </c>
      <c r="B288" s="3" t="s">
        <v>1278</v>
      </c>
      <c r="C288" s="3" t="s">
        <v>257</v>
      </c>
      <c r="D288" s="3" t="s">
        <v>1126</v>
      </c>
      <c r="E288" s="3" t="s">
        <v>1127</v>
      </c>
    </row>
    <row r="289" spans="1:5">
      <c r="A289" s="3">
        <v>1300086</v>
      </c>
      <c r="B289" s="3" t="s">
        <v>1278</v>
      </c>
      <c r="C289" s="3" t="s">
        <v>450</v>
      </c>
      <c r="D289" s="3" t="s">
        <v>1128</v>
      </c>
      <c r="E289" s="3" t="s">
        <v>1127</v>
      </c>
    </row>
    <row r="290" spans="1:5">
      <c r="A290" s="3">
        <v>1300086</v>
      </c>
      <c r="B290" s="3" t="s">
        <v>1278</v>
      </c>
      <c r="C290" s="3" t="s">
        <v>1129</v>
      </c>
      <c r="D290" s="3" t="s">
        <v>1130</v>
      </c>
      <c r="E290" s="3" t="s">
        <v>1127</v>
      </c>
    </row>
    <row r="291" spans="1:5">
      <c r="A291" s="3">
        <v>1300094</v>
      </c>
      <c r="B291" s="3" t="s">
        <v>1279</v>
      </c>
      <c r="C291" s="3" t="s">
        <v>257</v>
      </c>
      <c r="D291" s="3" t="s">
        <v>1126</v>
      </c>
      <c r="E291" s="3" t="s">
        <v>1127</v>
      </c>
    </row>
    <row r="292" spans="1:5">
      <c r="A292" s="3">
        <v>1300094</v>
      </c>
      <c r="B292" s="3" t="s">
        <v>1279</v>
      </c>
      <c r="C292" s="3" t="s">
        <v>450</v>
      </c>
      <c r="D292" s="3" t="s">
        <v>1128</v>
      </c>
      <c r="E292" s="3" t="s">
        <v>1127</v>
      </c>
    </row>
    <row r="293" spans="1:5">
      <c r="A293" s="3">
        <v>1300094</v>
      </c>
      <c r="B293" s="3" t="s">
        <v>1279</v>
      </c>
      <c r="C293" s="3" t="s">
        <v>1129</v>
      </c>
      <c r="D293" s="3" t="s">
        <v>1130</v>
      </c>
      <c r="E293" s="3" t="s">
        <v>1127</v>
      </c>
    </row>
    <row r="294" spans="1:5" ht="25.5">
      <c r="A294" s="3">
        <v>1300102</v>
      </c>
      <c r="B294" s="414" t="s">
        <v>1280</v>
      </c>
      <c r="C294" s="3" t="s">
        <v>257</v>
      </c>
      <c r="D294" s="3" t="s">
        <v>1126</v>
      </c>
      <c r="E294" s="3" t="s">
        <v>1127</v>
      </c>
    </row>
    <row r="295" spans="1:5" ht="25.5">
      <c r="A295" s="3">
        <v>1300102</v>
      </c>
      <c r="B295" s="414" t="s">
        <v>1280</v>
      </c>
      <c r="C295" s="3" t="s">
        <v>450</v>
      </c>
      <c r="D295" s="3" t="s">
        <v>1128</v>
      </c>
      <c r="E295" s="3" t="s">
        <v>1127</v>
      </c>
    </row>
    <row r="296" spans="1:5" ht="25.5">
      <c r="A296" s="3">
        <v>1300102</v>
      </c>
      <c r="B296" s="414" t="s">
        <v>1280</v>
      </c>
      <c r="C296" s="3" t="s">
        <v>1129</v>
      </c>
      <c r="D296" s="3" t="s">
        <v>1130</v>
      </c>
      <c r="E296" s="3" t="s">
        <v>1127</v>
      </c>
    </row>
    <row r="297" spans="1:5" ht="25.5">
      <c r="A297" s="3">
        <v>1300110</v>
      </c>
      <c r="B297" s="414" t="s">
        <v>1281</v>
      </c>
      <c r="C297" s="3" t="s">
        <v>257</v>
      </c>
      <c r="D297" s="3" t="s">
        <v>1126</v>
      </c>
      <c r="E297" s="3" t="s">
        <v>1127</v>
      </c>
    </row>
    <row r="298" spans="1:5" ht="25.5">
      <c r="A298" s="3">
        <v>1300110</v>
      </c>
      <c r="B298" s="414" t="s">
        <v>1281</v>
      </c>
      <c r="C298" s="3" t="s">
        <v>450</v>
      </c>
      <c r="D298" s="3" t="s">
        <v>1128</v>
      </c>
      <c r="E298" s="3" t="s">
        <v>1127</v>
      </c>
    </row>
    <row r="299" spans="1:5" ht="25.5">
      <c r="A299" s="3">
        <v>1300110</v>
      </c>
      <c r="B299" s="414" t="s">
        <v>1281</v>
      </c>
      <c r="C299" s="3" t="s">
        <v>1129</v>
      </c>
      <c r="D299" s="3" t="s">
        <v>1130</v>
      </c>
      <c r="E299" s="3" t="s">
        <v>1127</v>
      </c>
    </row>
    <row r="300" spans="1:5">
      <c r="A300" s="3">
        <v>1300129</v>
      </c>
      <c r="B300" s="3" t="s">
        <v>1282</v>
      </c>
      <c r="C300" s="3" t="s">
        <v>257</v>
      </c>
      <c r="D300" s="3" t="s">
        <v>1126</v>
      </c>
      <c r="E300" s="3" t="s">
        <v>1226</v>
      </c>
    </row>
    <row r="301" spans="1:5">
      <c r="A301" s="3">
        <v>1300129</v>
      </c>
      <c r="B301" s="3" t="s">
        <v>1282</v>
      </c>
      <c r="C301" s="3" t="s">
        <v>450</v>
      </c>
      <c r="D301" s="3" t="s">
        <v>1128</v>
      </c>
      <c r="E301" s="3" t="s">
        <v>1226</v>
      </c>
    </row>
    <row r="302" spans="1:5">
      <c r="A302" s="3">
        <v>1300130</v>
      </c>
      <c r="B302" s="3" t="s">
        <v>1283</v>
      </c>
      <c r="C302" s="3" t="s">
        <v>257</v>
      </c>
      <c r="D302" s="3" t="s">
        <v>1126</v>
      </c>
      <c r="E302" s="3" t="s">
        <v>1226</v>
      </c>
    </row>
    <row r="303" spans="1:5">
      <c r="A303" s="3">
        <v>1300130</v>
      </c>
      <c r="B303" s="3" t="s">
        <v>1283</v>
      </c>
      <c r="C303" s="3" t="s">
        <v>450</v>
      </c>
      <c r="D303" s="3" t="s">
        <v>1128</v>
      </c>
      <c r="E303" s="3" t="s">
        <v>1226</v>
      </c>
    </row>
    <row r="304" spans="1:5" ht="25.5">
      <c r="A304" s="3">
        <v>1300136</v>
      </c>
      <c r="B304" s="414" t="s">
        <v>1284</v>
      </c>
      <c r="C304" s="3" t="s">
        <v>257</v>
      </c>
      <c r="D304" s="3" t="s">
        <v>1126</v>
      </c>
      <c r="E304" s="3" t="s">
        <v>1127</v>
      </c>
    </row>
    <row r="305" spans="1:5" ht="25.5">
      <c r="A305" s="3">
        <v>1300136</v>
      </c>
      <c r="B305" s="414" t="s">
        <v>1284</v>
      </c>
      <c r="C305" s="3" t="s">
        <v>450</v>
      </c>
      <c r="D305" s="3" t="s">
        <v>1128</v>
      </c>
      <c r="E305" s="3" t="s">
        <v>1127</v>
      </c>
    </row>
    <row r="306" spans="1:5" ht="25.5">
      <c r="A306" s="3">
        <v>1300136</v>
      </c>
      <c r="B306" s="414" t="s">
        <v>1284</v>
      </c>
      <c r="C306" s="3" t="s">
        <v>1129</v>
      </c>
      <c r="D306" s="3" t="s">
        <v>1130</v>
      </c>
      <c r="E306" s="3" t="s">
        <v>1127</v>
      </c>
    </row>
    <row r="307" spans="1:5" ht="25.5">
      <c r="A307" s="3">
        <v>1300136</v>
      </c>
      <c r="B307" s="414" t="s">
        <v>1284</v>
      </c>
      <c r="C307" s="3" t="s">
        <v>318</v>
      </c>
      <c r="D307" s="3" t="s">
        <v>1199</v>
      </c>
      <c r="E307" s="3" t="s">
        <v>1200</v>
      </c>
    </row>
    <row r="308" spans="1:5">
      <c r="A308" s="3">
        <v>1300151</v>
      </c>
      <c r="B308" s="3" t="s">
        <v>1285</v>
      </c>
      <c r="C308" s="3" t="s">
        <v>257</v>
      </c>
      <c r="D308" s="3" t="s">
        <v>1126</v>
      </c>
      <c r="E308" s="3" t="s">
        <v>1127</v>
      </c>
    </row>
    <row r="309" spans="1:5">
      <c r="A309" s="3">
        <v>1300151</v>
      </c>
      <c r="B309" s="3" t="s">
        <v>1285</v>
      </c>
      <c r="C309" s="3" t="s">
        <v>450</v>
      </c>
      <c r="D309" s="3" t="s">
        <v>1128</v>
      </c>
      <c r="E309" s="3" t="s">
        <v>1127</v>
      </c>
    </row>
    <row r="310" spans="1:5">
      <c r="A310" s="3">
        <v>1300151</v>
      </c>
      <c r="B310" s="3" t="s">
        <v>1285</v>
      </c>
      <c r="C310" s="3" t="s">
        <v>788</v>
      </c>
      <c r="D310" s="3" t="s">
        <v>1220</v>
      </c>
      <c r="E310" s="3" t="s">
        <v>1127</v>
      </c>
    </row>
    <row r="311" spans="1:5">
      <c r="A311" s="3">
        <v>1300151</v>
      </c>
      <c r="B311" s="3" t="s">
        <v>1285</v>
      </c>
      <c r="C311" s="3" t="s">
        <v>1129</v>
      </c>
      <c r="D311" s="3" t="s">
        <v>1130</v>
      </c>
      <c r="E311" s="3" t="s">
        <v>1127</v>
      </c>
    </row>
    <row r="312" spans="1:5">
      <c r="A312" s="3">
        <v>1300169</v>
      </c>
      <c r="B312" s="3" t="s">
        <v>1286</v>
      </c>
      <c r="C312" s="3" t="s">
        <v>257</v>
      </c>
      <c r="D312" s="3" t="s">
        <v>1126</v>
      </c>
      <c r="E312" s="3" t="s">
        <v>1127</v>
      </c>
    </row>
    <row r="313" spans="1:5">
      <c r="A313" s="3">
        <v>1300169</v>
      </c>
      <c r="B313" s="3" t="s">
        <v>1286</v>
      </c>
      <c r="C313" s="3" t="s">
        <v>450</v>
      </c>
      <c r="D313" s="3" t="s">
        <v>1128</v>
      </c>
      <c r="E313" s="3" t="s">
        <v>1127</v>
      </c>
    </row>
    <row r="314" spans="1:5">
      <c r="A314" s="3">
        <v>1300169</v>
      </c>
      <c r="B314" s="3" t="s">
        <v>1286</v>
      </c>
      <c r="C314" s="3" t="s">
        <v>315</v>
      </c>
      <c r="D314" s="3" t="s">
        <v>1287</v>
      </c>
      <c r="E314" s="3" t="s">
        <v>1127</v>
      </c>
    </row>
    <row r="315" spans="1:5">
      <c r="A315" s="3">
        <v>1300169</v>
      </c>
      <c r="B315" s="3" t="s">
        <v>1286</v>
      </c>
      <c r="C315" s="3" t="s">
        <v>1129</v>
      </c>
      <c r="D315" s="3" t="s">
        <v>1130</v>
      </c>
      <c r="E315" s="3" t="s">
        <v>1127</v>
      </c>
    </row>
    <row r="316" spans="1:5">
      <c r="A316" s="3">
        <v>1300177</v>
      </c>
      <c r="B316" s="3" t="s">
        <v>1288</v>
      </c>
      <c r="C316" s="3" t="s">
        <v>257</v>
      </c>
      <c r="D316" s="3" t="s">
        <v>1126</v>
      </c>
      <c r="E316" s="3" t="s">
        <v>1127</v>
      </c>
    </row>
    <row r="317" spans="1:5">
      <c r="A317" s="3">
        <v>1300177</v>
      </c>
      <c r="B317" s="3" t="s">
        <v>1288</v>
      </c>
      <c r="C317" s="3" t="s">
        <v>450</v>
      </c>
      <c r="D317" s="3" t="s">
        <v>1128</v>
      </c>
      <c r="E317" s="3" t="s">
        <v>1127</v>
      </c>
    </row>
    <row r="318" spans="1:5">
      <c r="A318" s="3">
        <v>1300177</v>
      </c>
      <c r="B318" s="3" t="s">
        <v>1288</v>
      </c>
      <c r="C318" s="3" t="s">
        <v>393</v>
      </c>
      <c r="D318" s="3" t="s">
        <v>1132</v>
      </c>
      <c r="E318" s="3" t="s">
        <v>1127</v>
      </c>
    </row>
    <row r="319" spans="1:5">
      <c r="A319" s="3">
        <v>1300177</v>
      </c>
      <c r="B319" s="3" t="s">
        <v>1288</v>
      </c>
      <c r="C319" s="3" t="s">
        <v>1129</v>
      </c>
      <c r="D319" s="3" t="s">
        <v>1130</v>
      </c>
      <c r="E319" s="3" t="s">
        <v>1127</v>
      </c>
    </row>
    <row r="320" spans="1:5">
      <c r="A320" s="3">
        <v>1300185</v>
      </c>
      <c r="B320" s="3" t="s">
        <v>1289</v>
      </c>
      <c r="C320" s="3" t="s">
        <v>257</v>
      </c>
      <c r="D320" s="3" t="s">
        <v>1126</v>
      </c>
      <c r="E320" s="3" t="s">
        <v>1127</v>
      </c>
    </row>
    <row r="321" spans="1:5">
      <c r="A321" s="3">
        <v>1300185</v>
      </c>
      <c r="B321" s="3" t="s">
        <v>1289</v>
      </c>
      <c r="C321" s="3" t="s">
        <v>450</v>
      </c>
      <c r="D321" s="3" t="s">
        <v>1128</v>
      </c>
      <c r="E321" s="3" t="s">
        <v>1127</v>
      </c>
    </row>
    <row r="322" spans="1:5">
      <c r="A322" s="3">
        <v>1300185</v>
      </c>
      <c r="B322" s="3" t="s">
        <v>1289</v>
      </c>
      <c r="C322" s="3" t="s">
        <v>1129</v>
      </c>
      <c r="D322" s="3" t="s">
        <v>1130</v>
      </c>
      <c r="E322" s="3" t="s">
        <v>1127</v>
      </c>
    </row>
    <row r="323" spans="1:5">
      <c r="A323" s="3">
        <v>1400019</v>
      </c>
      <c r="B323" s="3" t="s">
        <v>1290</v>
      </c>
      <c r="C323" s="3" t="s">
        <v>257</v>
      </c>
      <c r="D323" s="3" t="s">
        <v>1126</v>
      </c>
      <c r="E323" s="3" t="s">
        <v>1127</v>
      </c>
    </row>
    <row r="324" spans="1:5">
      <c r="A324" s="3">
        <v>1400019</v>
      </c>
      <c r="B324" s="3" t="s">
        <v>1290</v>
      </c>
      <c r="C324" s="3" t="s">
        <v>450</v>
      </c>
      <c r="D324" s="3" t="s">
        <v>1128</v>
      </c>
      <c r="E324" s="3" t="s">
        <v>1127</v>
      </c>
    </row>
    <row r="325" spans="1:5">
      <c r="A325" s="3">
        <v>1400019</v>
      </c>
      <c r="B325" s="3" t="s">
        <v>1290</v>
      </c>
      <c r="C325" s="3" t="s">
        <v>393</v>
      </c>
      <c r="D325" s="3" t="s">
        <v>1132</v>
      </c>
      <c r="E325" s="3" t="s">
        <v>1127</v>
      </c>
    </row>
    <row r="326" spans="1:5">
      <c r="A326" s="3">
        <v>1400019</v>
      </c>
      <c r="B326" s="3" t="s">
        <v>1290</v>
      </c>
      <c r="C326" s="3" t="s">
        <v>788</v>
      </c>
      <c r="D326" s="3" t="s">
        <v>1220</v>
      </c>
      <c r="E326" s="3" t="s">
        <v>1127</v>
      </c>
    </row>
    <row r="327" spans="1:5">
      <c r="A327" s="3">
        <v>1400019</v>
      </c>
      <c r="B327" s="3" t="s">
        <v>1290</v>
      </c>
      <c r="C327" s="3" t="s">
        <v>1129</v>
      </c>
      <c r="D327" s="3" t="s">
        <v>1130</v>
      </c>
      <c r="E327" s="3" t="s">
        <v>1127</v>
      </c>
    </row>
    <row r="328" spans="1:5">
      <c r="A328" s="3">
        <v>1500016</v>
      </c>
      <c r="B328" s="3" t="s">
        <v>1291</v>
      </c>
      <c r="C328" s="3" t="s">
        <v>257</v>
      </c>
      <c r="D328" s="3" t="s">
        <v>1126</v>
      </c>
      <c r="E328" s="3" t="s">
        <v>1127</v>
      </c>
    </row>
    <row r="329" spans="1:5">
      <c r="A329" s="3">
        <v>1500016</v>
      </c>
      <c r="B329" s="415" t="s">
        <v>1291</v>
      </c>
      <c r="C329" s="3" t="s">
        <v>450</v>
      </c>
      <c r="D329" s="3" t="s">
        <v>1128</v>
      </c>
      <c r="E329" s="3" t="s">
        <v>1127</v>
      </c>
    </row>
    <row r="330" spans="1:5">
      <c r="A330" s="3">
        <v>1500016</v>
      </c>
      <c r="B330" s="415" t="s">
        <v>1291</v>
      </c>
      <c r="C330" s="3" t="s">
        <v>788</v>
      </c>
      <c r="D330" s="3" t="s">
        <v>1220</v>
      </c>
      <c r="E330" s="3" t="s">
        <v>1127</v>
      </c>
    </row>
    <row r="331" spans="1:5">
      <c r="A331" s="3">
        <v>1500016</v>
      </c>
      <c r="B331" s="415" t="s">
        <v>1291</v>
      </c>
      <c r="C331" s="3" t="s">
        <v>1129</v>
      </c>
      <c r="D331" s="3" t="s">
        <v>1130</v>
      </c>
      <c r="E331" s="3" t="s">
        <v>1127</v>
      </c>
    </row>
    <row r="332" spans="1:5">
      <c r="A332" s="3">
        <v>1500024</v>
      </c>
      <c r="B332" s="415" t="s">
        <v>1292</v>
      </c>
      <c r="C332" s="3" t="s">
        <v>257</v>
      </c>
      <c r="D332" s="3" t="s">
        <v>1126</v>
      </c>
      <c r="E332" s="3" t="s">
        <v>1127</v>
      </c>
    </row>
    <row r="333" spans="1:5">
      <c r="A333" s="3">
        <v>1500024</v>
      </c>
      <c r="B333" s="415" t="s">
        <v>1292</v>
      </c>
      <c r="C333" s="3" t="s">
        <v>450</v>
      </c>
      <c r="D333" s="3" t="s">
        <v>1128</v>
      </c>
      <c r="E333" s="3" t="s">
        <v>1127</v>
      </c>
    </row>
    <row r="334" spans="1:5">
      <c r="A334" s="3">
        <v>1500024</v>
      </c>
      <c r="B334" s="415" t="s">
        <v>1292</v>
      </c>
      <c r="C334" s="3" t="s">
        <v>393</v>
      </c>
      <c r="D334" s="3" t="s">
        <v>1132</v>
      </c>
      <c r="E334" s="3" t="s">
        <v>1127</v>
      </c>
    </row>
    <row r="335" spans="1:5">
      <c r="A335" s="3">
        <v>1500024</v>
      </c>
      <c r="B335" s="415" t="s">
        <v>1292</v>
      </c>
      <c r="C335" s="3" t="s">
        <v>1129</v>
      </c>
      <c r="D335" s="3" t="s">
        <v>1130</v>
      </c>
      <c r="E335" s="3" t="s">
        <v>1127</v>
      </c>
    </row>
    <row r="336" spans="1:5">
      <c r="A336" s="3">
        <v>1500032</v>
      </c>
      <c r="B336" s="415" t="s">
        <v>1293</v>
      </c>
      <c r="C336" s="3" t="s">
        <v>257</v>
      </c>
      <c r="D336" s="3" t="s">
        <v>1126</v>
      </c>
      <c r="E336" s="3" t="s">
        <v>1127</v>
      </c>
    </row>
    <row r="337" spans="1:5">
      <c r="A337" s="3">
        <v>1500032</v>
      </c>
      <c r="B337" s="415" t="s">
        <v>1293</v>
      </c>
      <c r="C337" s="3" t="s">
        <v>450</v>
      </c>
      <c r="D337" s="3" t="s">
        <v>1128</v>
      </c>
      <c r="E337" s="3" t="s">
        <v>1127</v>
      </c>
    </row>
    <row r="338" spans="1:5">
      <c r="A338" s="3">
        <v>1500032</v>
      </c>
      <c r="B338" s="415" t="s">
        <v>1294</v>
      </c>
      <c r="C338" s="3" t="s">
        <v>1129</v>
      </c>
      <c r="D338" s="3" t="s">
        <v>1130</v>
      </c>
      <c r="E338" s="3" t="s">
        <v>1127</v>
      </c>
    </row>
    <row r="339" spans="1:5">
      <c r="A339" s="3">
        <v>1600014</v>
      </c>
      <c r="B339" s="415" t="s">
        <v>1295</v>
      </c>
      <c r="C339" s="3" t="s">
        <v>257</v>
      </c>
      <c r="D339" s="3" t="s">
        <v>1126</v>
      </c>
      <c r="E339" s="3" t="s">
        <v>1127</v>
      </c>
    </row>
    <row r="340" spans="1:5">
      <c r="A340" s="3">
        <v>1600014</v>
      </c>
      <c r="B340" s="415" t="s">
        <v>1295</v>
      </c>
      <c r="C340" s="3" t="s">
        <v>450</v>
      </c>
      <c r="D340" s="3" t="s">
        <v>1128</v>
      </c>
      <c r="E340" s="3" t="s">
        <v>1127</v>
      </c>
    </row>
    <row r="341" spans="1:5">
      <c r="A341" s="3">
        <v>1600014</v>
      </c>
      <c r="B341" s="415" t="s">
        <v>1295</v>
      </c>
      <c r="C341" s="3" t="s">
        <v>788</v>
      </c>
      <c r="D341" s="3" t="s">
        <v>1220</v>
      </c>
      <c r="E341" s="3" t="s">
        <v>1127</v>
      </c>
    </row>
    <row r="342" spans="1:5">
      <c r="A342" s="3">
        <v>1600014</v>
      </c>
      <c r="B342" s="415" t="s">
        <v>1295</v>
      </c>
      <c r="C342" s="3" t="s">
        <v>791</v>
      </c>
      <c r="D342" s="3" t="s">
        <v>1296</v>
      </c>
      <c r="E342" s="3" t="s">
        <v>1127</v>
      </c>
    </row>
    <row r="343" spans="1:5">
      <c r="A343" s="3">
        <v>1600014</v>
      </c>
      <c r="B343" s="415" t="s">
        <v>1295</v>
      </c>
      <c r="C343" s="3" t="s">
        <v>1129</v>
      </c>
      <c r="D343" s="3" t="s">
        <v>1130</v>
      </c>
      <c r="E343" s="3" t="s">
        <v>1127</v>
      </c>
    </row>
    <row r="344" spans="1:5">
      <c r="A344" s="3">
        <v>1600022</v>
      </c>
      <c r="B344" s="415" t="s">
        <v>1297</v>
      </c>
      <c r="C344" s="3" t="s">
        <v>257</v>
      </c>
      <c r="D344" s="3" t="s">
        <v>1126</v>
      </c>
      <c r="E344" s="3" t="s">
        <v>1127</v>
      </c>
    </row>
    <row r="345" spans="1:5">
      <c r="A345" s="3">
        <v>1600022</v>
      </c>
      <c r="B345" s="415" t="s">
        <v>1297</v>
      </c>
      <c r="C345" s="3" t="s">
        <v>450</v>
      </c>
      <c r="D345" s="3" t="s">
        <v>1128</v>
      </c>
      <c r="E345" s="3" t="s">
        <v>1127</v>
      </c>
    </row>
    <row r="346" spans="1:5">
      <c r="A346" s="3">
        <v>1600022</v>
      </c>
      <c r="B346" s="415" t="s">
        <v>1297</v>
      </c>
      <c r="C346" s="3" t="s">
        <v>1129</v>
      </c>
      <c r="D346" s="3" t="s">
        <v>1130</v>
      </c>
      <c r="E346" s="3" t="s">
        <v>1127</v>
      </c>
    </row>
    <row r="347" spans="1:5">
      <c r="A347" s="3">
        <v>1600030</v>
      </c>
      <c r="B347" s="415" t="s">
        <v>1298</v>
      </c>
      <c r="C347" s="3" t="s">
        <v>257</v>
      </c>
      <c r="D347" s="3" t="s">
        <v>1126</v>
      </c>
      <c r="E347" s="3" t="s">
        <v>1127</v>
      </c>
    </row>
    <row r="348" spans="1:5">
      <c r="A348" s="3">
        <v>1600030</v>
      </c>
      <c r="B348" s="415" t="s">
        <v>1298</v>
      </c>
      <c r="C348" s="3" t="s">
        <v>450</v>
      </c>
      <c r="D348" s="3" t="s">
        <v>1128</v>
      </c>
      <c r="E348" s="3" t="s">
        <v>1127</v>
      </c>
    </row>
    <row r="349" spans="1:5">
      <c r="A349" s="3">
        <v>1600030</v>
      </c>
      <c r="B349" s="415" t="s">
        <v>1298</v>
      </c>
      <c r="C349" s="3" t="s">
        <v>1129</v>
      </c>
      <c r="D349" s="3" t="s">
        <v>1130</v>
      </c>
      <c r="E349" s="3" t="s">
        <v>1127</v>
      </c>
    </row>
    <row r="350" spans="1:5">
      <c r="A350" s="3">
        <v>1600048</v>
      </c>
      <c r="B350" s="415" t="s">
        <v>1299</v>
      </c>
      <c r="C350" s="3" t="s">
        <v>257</v>
      </c>
      <c r="D350" s="3" t="s">
        <v>1126</v>
      </c>
      <c r="E350" s="3" t="s">
        <v>1127</v>
      </c>
    </row>
    <row r="351" spans="1:5">
      <c r="A351" s="3">
        <v>1600048</v>
      </c>
      <c r="B351" s="415" t="s">
        <v>1299</v>
      </c>
      <c r="C351" s="3" t="s">
        <v>450</v>
      </c>
      <c r="D351" s="3" t="s">
        <v>1128</v>
      </c>
      <c r="E351" s="3" t="s">
        <v>1127</v>
      </c>
    </row>
    <row r="352" spans="1:5">
      <c r="A352" s="3">
        <v>1600048</v>
      </c>
      <c r="B352" s="415" t="s">
        <v>1299</v>
      </c>
      <c r="C352" s="3" t="s">
        <v>1129</v>
      </c>
      <c r="D352" s="3" t="s">
        <v>1130</v>
      </c>
      <c r="E352" s="3" t="s">
        <v>1127</v>
      </c>
    </row>
    <row r="353" spans="1:5">
      <c r="A353" s="3">
        <v>1600055</v>
      </c>
      <c r="B353" s="415" t="s">
        <v>1300</v>
      </c>
      <c r="C353" s="3" t="s">
        <v>257</v>
      </c>
      <c r="D353" s="3" t="s">
        <v>1126</v>
      </c>
      <c r="E353" s="3" t="s">
        <v>1127</v>
      </c>
    </row>
    <row r="354" spans="1:5">
      <c r="A354" s="3">
        <v>1600055</v>
      </c>
      <c r="B354" s="415" t="s">
        <v>1300</v>
      </c>
      <c r="C354" s="3" t="s">
        <v>450</v>
      </c>
      <c r="D354" s="3" t="s">
        <v>1128</v>
      </c>
      <c r="E354" s="3" t="s">
        <v>1127</v>
      </c>
    </row>
    <row r="355" spans="1:5">
      <c r="A355" s="3">
        <v>1600055</v>
      </c>
      <c r="B355" s="415" t="s">
        <v>1300</v>
      </c>
      <c r="C355" s="3" t="s">
        <v>1129</v>
      </c>
      <c r="D355" s="3" t="s">
        <v>1130</v>
      </c>
      <c r="E355" s="3" t="s">
        <v>1127</v>
      </c>
    </row>
    <row r="356" spans="1:5" ht="25.5">
      <c r="A356" s="3">
        <v>1600063</v>
      </c>
      <c r="B356" s="416" t="s">
        <v>1301</v>
      </c>
      <c r="C356" s="3" t="s">
        <v>257</v>
      </c>
      <c r="D356" s="3" t="s">
        <v>1126</v>
      </c>
      <c r="E356" s="3" t="s">
        <v>1127</v>
      </c>
    </row>
    <row r="357" spans="1:5" ht="25.5">
      <c r="A357" s="3">
        <v>1600063</v>
      </c>
      <c r="B357" s="416" t="s">
        <v>1301</v>
      </c>
      <c r="C357" s="3" t="s">
        <v>450</v>
      </c>
      <c r="D357" s="3" t="s">
        <v>1128</v>
      </c>
      <c r="E357" s="3" t="s">
        <v>1127</v>
      </c>
    </row>
    <row r="358" spans="1:5" ht="25.5">
      <c r="A358" s="3">
        <v>1600063</v>
      </c>
      <c r="B358" s="416" t="s">
        <v>1301</v>
      </c>
      <c r="C358" s="3" t="s">
        <v>1129</v>
      </c>
      <c r="D358" s="3" t="s">
        <v>1130</v>
      </c>
      <c r="E358" s="3" t="s">
        <v>1127</v>
      </c>
    </row>
    <row r="359" spans="1:5">
      <c r="A359" s="3">
        <v>1600071</v>
      </c>
      <c r="B359" s="415" t="s">
        <v>1302</v>
      </c>
      <c r="C359" s="3" t="s">
        <v>257</v>
      </c>
      <c r="D359" s="3" t="s">
        <v>1126</v>
      </c>
      <c r="E359" s="3" t="s">
        <v>1127</v>
      </c>
    </row>
    <row r="360" spans="1:5">
      <c r="A360" s="3">
        <v>1600071</v>
      </c>
      <c r="B360" s="415" t="s">
        <v>1302</v>
      </c>
      <c r="C360" s="3" t="s">
        <v>450</v>
      </c>
      <c r="D360" s="3" t="s">
        <v>1128</v>
      </c>
      <c r="E360" s="3" t="s">
        <v>1127</v>
      </c>
    </row>
    <row r="361" spans="1:5">
      <c r="A361" s="3">
        <v>1600071</v>
      </c>
      <c r="B361" s="415" t="s">
        <v>1302</v>
      </c>
      <c r="C361" s="3" t="s">
        <v>1129</v>
      </c>
      <c r="D361" s="3" t="s">
        <v>1130</v>
      </c>
      <c r="E361" s="3" t="s">
        <v>1127</v>
      </c>
    </row>
    <row r="362" spans="1:5" ht="25.5">
      <c r="A362" s="3">
        <v>1600089</v>
      </c>
      <c r="B362" s="416" t="s">
        <v>1303</v>
      </c>
      <c r="C362" s="3" t="s">
        <v>257</v>
      </c>
      <c r="D362" s="3" t="s">
        <v>1126</v>
      </c>
      <c r="E362" s="3" t="s">
        <v>1127</v>
      </c>
    </row>
    <row r="363" spans="1:5" ht="25.5">
      <c r="A363" s="3">
        <v>1600089</v>
      </c>
      <c r="B363" s="416" t="s">
        <v>1303</v>
      </c>
      <c r="C363" s="3" t="s">
        <v>450</v>
      </c>
      <c r="D363" s="3" t="s">
        <v>1128</v>
      </c>
      <c r="E363" s="3" t="s">
        <v>1127</v>
      </c>
    </row>
    <row r="364" spans="1:5" ht="25.5">
      <c r="A364" s="3">
        <v>1600089</v>
      </c>
      <c r="B364" s="416" t="s">
        <v>1303</v>
      </c>
      <c r="C364" s="3" t="s">
        <v>1129</v>
      </c>
      <c r="D364" s="3" t="s">
        <v>1130</v>
      </c>
      <c r="E364" s="3" t="s">
        <v>1127</v>
      </c>
    </row>
    <row r="365" spans="1:5">
      <c r="A365" s="3">
        <v>1600097</v>
      </c>
      <c r="B365" s="415" t="s">
        <v>1304</v>
      </c>
      <c r="C365" s="3" t="s">
        <v>257</v>
      </c>
      <c r="D365" s="3" t="s">
        <v>1126</v>
      </c>
      <c r="E365" s="3" t="s">
        <v>1127</v>
      </c>
    </row>
    <row r="366" spans="1:5">
      <c r="A366" s="3">
        <v>1600097</v>
      </c>
      <c r="B366" s="415" t="s">
        <v>1304</v>
      </c>
      <c r="C366" s="3" t="s">
        <v>450</v>
      </c>
      <c r="D366" s="3" t="s">
        <v>1128</v>
      </c>
      <c r="E366" s="3" t="s">
        <v>1127</v>
      </c>
    </row>
    <row r="367" spans="1:5">
      <c r="A367" s="3">
        <v>1600097</v>
      </c>
      <c r="B367" s="415" t="s">
        <v>1304</v>
      </c>
      <c r="C367" s="3" t="s">
        <v>1129</v>
      </c>
      <c r="D367" s="3" t="s">
        <v>1130</v>
      </c>
      <c r="E367" s="3" t="s">
        <v>1127</v>
      </c>
    </row>
    <row r="368" spans="1:5">
      <c r="A368" s="3">
        <v>1600105</v>
      </c>
      <c r="B368" s="415" t="s">
        <v>1305</v>
      </c>
      <c r="C368" s="3" t="s">
        <v>257</v>
      </c>
      <c r="D368" s="3" t="s">
        <v>1126</v>
      </c>
      <c r="E368" s="3" t="s">
        <v>1127</v>
      </c>
    </row>
    <row r="369" spans="1:5">
      <c r="A369" s="3">
        <v>1600105</v>
      </c>
      <c r="B369" s="415" t="s">
        <v>1305</v>
      </c>
      <c r="C369" s="3" t="s">
        <v>450</v>
      </c>
      <c r="D369" s="3" t="s">
        <v>1128</v>
      </c>
      <c r="E369" s="3" t="s">
        <v>1127</v>
      </c>
    </row>
    <row r="370" spans="1:5">
      <c r="A370" s="3">
        <v>1600105</v>
      </c>
      <c r="B370" s="415" t="s">
        <v>1305</v>
      </c>
      <c r="C370" s="3" t="s">
        <v>1129</v>
      </c>
      <c r="D370" s="3" t="s">
        <v>1130</v>
      </c>
      <c r="E370" s="3" t="s">
        <v>1127</v>
      </c>
    </row>
    <row r="371" spans="1:5">
      <c r="A371" s="3">
        <v>1700012</v>
      </c>
      <c r="B371" s="415" t="s">
        <v>1306</v>
      </c>
      <c r="C371" s="3" t="s">
        <v>257</v>
      </c>
      <c r="D371" s="3" t="s">
        <v>1126</v>
      </c>
      <c r="E371" s="3" t="s">
        <v>1127</v>
      </c>
    </row>
    <row r="372" spans="1:5">
      <c r="A372" s="3">
        <v>1700012</v>
      </c>
      <c r="B372" s="415" t="s">
        <v>1306</v>
      </c>
      <c r="C372" s="3" t="s">
        <v>450</v>
      </c>
      <c r="D372" s="3" t="s">
        <v>1128</v>
      </c>
      <c r="E372" s="3" t="s">
        <v>1127</v>
      </c>
    </row>
    <row r="373" spans="1:5">
      <c r="A373" s="3">
        <v>1700012</v>
      </c>
      <c r="B373" s="415" t="s">
        <v>1306</v>
      </c>
      <c r="C373" s="3" t="s">
        <v>788</v>
      </c>
      <c r="D373" s="3" t="s">
        <v>1220</v>
      </c>
      <c r="E373" s="3" t="s">
        <v>1127</v>
      </c>
    </row>
    <row r="374" spans="1:5">
      <c r="A374" s="3">
        <v>1700012</v>
      </c>
      <c r="B374" s="415" t="s">
        <v>1306</v>
      </c>
      <c r="C374" s="3" t="s">
        <v>791</v>
      </c>
      <c r="D374" s="3" t="s">
        <v>1296</v>
      </c>
      <c r="E374" s="3" t="s">
        <v>1127</v>
      </c>
    </row>
    <row r="375" spans="1:5">
      <c r="A375" s="3">
        <v>1700012</v>
      </c>
      <c r="B375" s="415" t="s">
        <v>1306</v>
      </c>
      <c r="C375" s="3" t="s">
        <v>1129</v>
      </c>
      <c r="D375" s="3" t="s">
        <v>1130</v>
      </c>
      <c r="E375" s="3" t="s">
        <v>1127</v>
      </c>
    </row>
    <row r="376" spans="1:5">
      <c r="A376" s="3">
        <v>1700020</v>
      </c>
      <c r="B376" s="415" t="s">
        <v>1307</v>
      </c>
      <c r="C376" s="3" t="s">
        <v>257</v>
      </c>
      <c r="D376" s="3" t="s">
        <v>1126</v>
      </c>
      <c r="E376" s="3" t="s">
        <v>1127</v>
      </c>
    </row>
    <row r="377" spans="1:5">
      <c r="A377" s="3">
        <v>1700020</v>
      </c>
      <c r="B377" s="415" t="s">
        <v>1307</v>
      </c>
      <c r="C377" s="3" t="s">
        <v>450</v>
      </c>
      <c r="D377" s="3" t="s">
        <v>1128</v>
      </c>
      <c r="E377" s="3" t="s">
        <v>1127</v>
      </c>
    </row>
    <row r="378" spans="1:5">
      <c r="A378" s="3">
        <v>1700020</v>
      </c>
      <c r="B378" s="415" t="s">
        <v>1307</v>
      </c>
      <c r="C378" s="3" t="s">
        <v>1129</v>
      </c>
      <c r="D378" s="3" t="s">
        <v>1130</v>
      </c>
      <c r="E378" s="3" t="s">
        <v>1127</v>
      </c>
    </row>
    <row r="379" spans="1:5">
      <c r="A379" s="3">
        <v>1700038</v>
      </c>
      <c r="B379" s="415" t="s">
        <v>1308</v>
      </c>
      <c r="C379" s="3" t="s">
        <v>257</v>
      </c>
      <c r="D379" s="3" t="s">
        <v>1126</v>
      </c>
      <c r="E379" s="3" t="s">
        <v>1127</v>
      </c>
    </row>
    <row r="380" spans="1:5">
      <c r="A380" s="3">
        <v>1700038</v>
      </c>
      <c r="B380" s="415" t="s">
        <v>1308</v>
      </c>
      <c r="C380" s="3" t="s">
        <v>450</v>
      </c>
      <c r="D380" s="3" t="s">
        <v>1128</v>
      </c>
      <c r="E380" s="3" t="s">
        <v>1127</v>
      </c>
    </row>
    <row r="381" spans="1:5">
      <c r="A381" s="3">
        <v>1700038</v>
      </c>
      <c r="B381" s="415" t="s">
        <v>1308</v>
      </c>
      <c r="C381" s="3" t="s">
        <v>1129</v>
      </c>
      <c r="D381" s="3" t="s">
        <v>1130</v>
      </c>
      <c r="E381" s="3" t="s">
        <v>1127</v>
      </c>
    </row>
    <row r="382" spans="1:5">
      <c r="A382" s="3">
        <v>1700046</v>
      </c>
      <c r="B382" s="415" t="s">
        <v>1309</v>
      </c>
      <c r="C382" s="3" t="s">
        <v>257</v>
      </c>
      <c r="D382" s="3" t="s">
        <v>1126</v>
      </c>
      <c r="E382" s="3" t="s">
        <v>1127</v>
      </c>
    </row>
    <row r="383" spans="1:5">
      <c r="A383" s="3">
        <v>1700046</v>
      </c>
      <c r="B383" s="415" t="s">
        <v>1309</v>
      </c>
      <c r="C383" s="3" t="s">
        <v>450</v>
      </c>
      <c r="D383" s="3" t="s">
        <v>1128</v>
      </c>
      <c r="E383" s="3" t="s">
        <v>1127</v>
      </c>
    </row>
    <row r="384" spans="1:5">
      <c r="A384" s="3">
        <v>1700046</v>
      </c>
      <c r="B384" s="415" t="s">
        <v>1309</v>
      </c>
      <c r="C384" s="3" t="s">
        <v>1129</v>
      </c>
      <c r="D384" s="3" t="s">
        <v>1130</v>
      </c>
      <c r="E384" s="3" t="s">
        <v>1127</v>
      </c>
    </row>
    <row r="385" spans="1:5">
      <c r="A385" s="3">
        <v>1700054</v>
      </c>
      <c r="B385" s="415" t="s">
        <v>1310</v>
      </c>
      <c r="C385" s="3" t="s">
        <v>257</v>
      </c>
      <c r="D385" s="3" t="s">
        <v>1126</v>
      </c>
      <c r="E385" s="3" t="s">
        <v>1226</v>
      </c>
    </row>
    <row r="386" spans="1:5">
      <c r="A386" s="3">
        <v>1700054</v>
      </c>
      <c r="B386" s="415" t="s">
        <v>1310</v>
      </c>
      <c r="C386" s="3" t="s">
        <v>450</v>
      </c>
      <c r="D386" s="3" t="s">
        <v>1128</v>
      </c>
      <c r="E386" s="3" t="s">
        <v>1226</v>
      </c>
    </row>
    <row r="387" spans="1:5">
      <c r="A387" s="3">
        <v>1700055</v>
      </c>
      <c r="B387" s="415" t="s">
        <v>1311</v>
      </c>
      <c r="C387" s="3" t="s">
        <v>257</v>
      </c>
      <c r="D387" s="3" t="s">
        <v>1126</v>
      </c>
      <c r="E387" s="3" t="s">
        <v>1226</v>
      </c>
    </row>
    <row r="388" spans="1:5">
      <c r="A388" s="3">
        <v>1700055</v>
      </c>
      <c r="B388" s="415" t="s">
        <v>1311</v>
      </c>
      <c r="C388" s="3" t="s">
        <v>450</v>
      </c>
      <c r="D388" s="3" t="s">
        <v>1128</v>
      </c>
      <c r="E388" s="3" t="s">
        <v>1226</v>
      </c>
    </row>
    <row r="389" spans="1:5" ht="25.5">
      <c r="A389" s="3">
        <v>1700061</v>
      </c>
      <c r="B389" s="416" t="s">
        <v>1312</v>
      </c>
      <c r="C389" s="3" t="s">
        <v>257</v>
      </c>
      <c r="D389" s="3" t="s">
        <v>1126</v>
      </c>
      <c r="E389" s="3" t="s">
        <v>1127</v>
      </c>
    </row>
    <row r="390" spans="1:5" ht="25.5">
      <c r="A390" s="3">
        <v>1700061</v>
      </c>
      <c r="B390" s="416" t="s">
        <v>1312</v>
      </c>
      <c r="C390" s="3" t="s">
        <v>450</v>
      </c>
      <c r="D390" s="3" t="s">
        <v>1128</v>
      </c>
      <c r="E390" s="3" t="s">
        <v>1127</v>
      </c>
    </row>
    <row r="391" spans="1:5" ht="25.5">
      <c r="A391" s="3">
        <v>1700061</v>
      </c>
      <c r="B391" s="416" t="s">
        <v>1312</v>
      </c>
      <c r="C391" s="3" t="s">
        <v>1129</v>
      </c>
      <c r="D391" s="3" t="s">
        <v>1130</v>
      </c>
      <c r="E391" s="3" t="s">
        <v>1127</v>
      </c>
    </row>
    <row r="392" spans="1:5" ht="25.5">
      <c r="A392" s="3">
        <v>1700079</v>
      </c>
      <c r="B392" s="415" t="s">
        <v>1313</v>
      </c>
      <c r="C392" s="3" t="s">
        <v>257</v>
      </c>
      <c r="D392" s="3" t="s">
        <v>1126</v>
      </c>
      <c r="E392" s="3" t="s">
        <v>1127</v>
      </c>
    </row>
    <row r="393" spans="1:5" ht="25.5">
      <c r="A393" s="3">
        <v>1700079</v>
      </c>
      <c r="B393" s="415" t="s">
        <v>1313</v>
      </c>
      <c r="C393" s="3" t="s">
        <v>450</v>
      </c>
      <c r="D393" s="3" t="s">
        <v>1128</v>
      </c>
      <c r="E393" s="3" t="s">
        <v>1127</v>
      </c>
    </row>
    <row r="394" spans="1:5" ht="25.5">
      <c r="A394" s="3">
        <v>1700079</v>
      </c>
      <c r="B394" s="415" t="s">
        <v>1313</v>
      </c>
      <c r="C394" s="3" t="s">
        <v>1129</v>
      </c>
      <c r="D394" s="3" t="s">
        <v>1130</v>
      </c>
      <c r="E394" s="3" t="s">
        <v>1127</v>
      </c>
    </row>
    <row r="395" spans="1:5">
      <c r="A395" s="3">
        <v>1700087</v>
      </c>
      <c r="B395" s="415" t="s">
        <v>1314</v>
      </c>
      <c r="C395" s="3" t="s">
        <v>257</v>
      </c>
      <c r="D395" s="3" t="s">
        <v>1126</v>
      </c>
      <c r="E395" s="3" t="s">
        <v>1127</v>
      </c>
    </row>
    <row r="396" spans="1:5">
      <c r="A396" s="3">
        <v>1700087</v>
      </c>
      <c r="B396" s="415" t="s">
        <v>1314</v>
      </c>
      <c r="C396" s="3" t="s">
        <v>450</v>
      </c>
      <c r="D396" s="3" t="s">
        <v>1128</v>
      </c>
      <c r="E396" s="3" t="s">
        <v>1127</v>
      </c>
    </row>
    <row r="397" spans="1:5">
      <c r="A397" s="3">
        <v>1700087</v>
      </c>
      <c r="B397" s="415" t="s">
        <v>1314</v>
      </c>
      <c r="C397" s="3" t="s">
        <v>1129</v>
      </c>
      <c r="D397" s="3" t="s">
        <v>1130</v>
      </c>
      <c r="E397" s="3" t="s">
        <v>1127</v>
      </c>
    </row>
    <row r="398" spans="1:5" ht="25.5">
      <c r="A398" s="3">
        <v>1700095</v>
      </c>
      <c r="B398" s="416" t="s">
        <v>1315</v>
      </c>
      <c r="C398" s="3" t="s">
        <v>257</v>
      </c>
      <c r="D398" s="3" t="s">
        <v>1126</v>
      </c>
      <c r="E398" s="3" t="s">
        <v>1127</v>
      </c>
    </row>
    <row r="399" spans="1:5" ht="25.5">
      <c r="A399" s="3">
        <v>1700095</v>
      </c>
      <c r="B399" s="416" t="s">
        <v>1315</v>
      </c>
      <c r="C399" s="3" t="s">
        <v>450</v>
      </c>
      <c r="D399" s="3" t="s">
        <v>1128</v>
      </c>
      <c r="E399" s="3" t="s">
        <v>1127</v>
      </c>
    </row>
    <row r="400" spans="1:5" ht="25.5">
      <c r="A400" s="3">
        <v>1700095</v>
      </c>
      <c r="B400" s="416" t="s">
        <v>1315</v>
      </c>
      <c r="C400" s="3" t="s">
        <v>1129</v>
      </c>
      <c r="D400" s="3" t="s">
        <v>1130</v>
      </c>
      <c r="E400" s="3" t="s">
        <v>1127</v>
      </c>
    </row>
    <row r="401" spans="1:5">
      <c r="A401" s="3">
        <v>1700103</v>
      </c>
      <c r="B401" s="415" t="s">
        <v>1316</v>
      </c>
      <c r="C401" s="3" t="s">
        <v>257</v>
      </c>
      <c r="D401" s="3" t="s">
        <v>1126</v>
      </c>
      <c r="E401" s="3" t="s">
        <v>1127</v>
      </c>
    </row>
    <row r="402" spans="1:5">
      <c r="A402" s="3">
        <v>1700103</v>
      </c>
      <c r="B402" s="415" t="s">
        <v>1316</v>
      </c>
      <c r="C402" s="3" t="s">
        <v>450</v>
      </c>
      <c r="D402" s="3" t="s">
        <v>1128</v>
      </c>
      <c r="E402" s="3" t="s">
        <v>1127</v>
      </c>
    </row>
    <row r="403" spans="1:5">
      <c r="A403" s="3">
        <v>1700103</v>
      </c>
      <c r="B403" s="415" t="s">
        <v>1316</v>
      </c>
      <c r="C403" s="3" t="s">
        <v>1129</v>
      </c>
      <c r="D403" s="3" t="s">
        <v>1130</v>
      </c>
      <c r="E403" s="3" t="s">
        <v>1127</v>
      </c>
    </row>
    <row r="404" spans="1:5">
      <c r="A404" s="3">
        <v>1800010</v>
      </c>
      <c r="B404" s="415" t="s">
        <v>1317</v>
      </c>
      <c r="C404" s="3" t="s">
        <v>257</v>
      </c>
      <c r="D404" s="3" t="s">
        <v>1126</v>
      </c>
      <c r="E404" s="3" t="s">
        <v>1127</v>
      </c>
    </row>
    <row r="405" spans="1:5">
      <c r="A405" s="3">
        <v>1800010</v>
      </c>
      <c r="B405" s="415" t="s">
        <v>1317</v>
      </c>
      <c r="C405" s="3" t="s">
        <v>450</v>
      </c>
      <c r="D405" s="3" t="s">
        <v>1128</v>
      </c>
      <c r="E405" s="3" t="s">
        <v>1127</v>
      </c>
    </row>
    <row r="406" spans="1:5">
      <c r="A406" s="3">
        <v>1800010</v>
      </c>
      <c r="B406" s="415" t="s">
        <v>1317</v>
      </c>
      <c r="C406" s="3" t="s">
        <v>393</v>
      </c>
      <c r="D406" s="3" t="s">
        <v>1132</v>
      </c>
      <c r="E406" s="3" t="s">
        <v>1127</v>
      </c>
    </row>
    <row r="407" spans="1:5">
      <c r="A407" s="3">
        <v>1800010</v>
      </c>
      <c r="B407" s="415" t="s">
        <v>1317</v>
      </c>
      <c r="C407" s="3" t="s">
        <v>788</v>
      </c>
      <c r="D407" s="3" t="s">
        <v>1220</v>
      </c>
      <c r="E407" s="3" t="s">
        <v>1127</v>
      </c>
    </row>
    <row r="408" spans="1:5">
      <c r="A408" s="3">
        <v>1800010</v>
      </c>
      <c r="B408" s="3" t="s">
        <v>1317</v>
      </c>
      <c r="C408" s="3" t="s">
        <v>791</v>
      </c>
      <c r="D408" s="3" t="s">
        <v>1296</v>
      </c>
      <c r="E408" s="3" t="s">
        <v>1127</v>
      </c>
    </row>
    <row r="409" spans="1:5">
      <c r="A409" s="3">
        <v>1800010</v>
      </c>
      <c r="B409" s="3" t="s">
        <v>1317</v>
      </c>
      <c r="C409" s="3" t="s">
        <v>1129</v>
      </c>
      <c r="D409" s="3" t="s">
        <v>1130</v>
      </c>
      <c r="E409" s="3" t="s">
        <v>1127</v>
      </c>
    </row>
    <row r="410" spans="1:5">
      <c r="A410" s="3">
        <v>1800011</v>
      </c>
      <c r="B410" s="3" t="s">
        <v>1318</v>
      </c>
      <c r="C410" s="3" t="s">
        <v>257</v>
      </c>
      <c r="D410" s="3" t="s">
        <v>1126</v>
      </c>
      <c r="E410" s="3" t="s">
        <v>1226</v>
      </c>
    </row>
    <row r="411" spans="1:5">
      <c r="A411" s="3">
        <v>1800011</v>
      </c>
      <c r="B411" s="3" t="s">
        <v>1318</v>
      </c>
      <c r="C411" s="3" t="s">
        <v>450</v>
      </c>
      <c r="D411" s="3" t="s">
        <v>1128</v>
      </c>
      <c r="E411" s="3" t="s">
        <v>1226</v>
      </c>
    </row>
    <row r="412" spans="1:5">
      <c r="A412" s="3">
        <v>1800036</v>
      </c>
      <c r="B412" s="3" t="s">
        <v>1319</v>
      </c>
      <c r="C412" s="3" t="s">
        <v>257</v>
      </c>
      <c r="D412" s="3" t="s">
        <v>1126</v>
      </c>
      <c r="E412" s="3" t="s">
        <v>1127</v>
      </c>
    </row>
    <row r="413" spans="1:5">
      <c r="A413" s="3">
        <v>1800036</v>
      </c>
      <c r="B413" s="3" t="s">
        <v>1319</v>
      </c>
      <c r="C413" s="3" t="s">
        <v>450</v>
      </c>
      <c r="D413" s="3" t="s">
        <v>1128</v>
      </c>
      <c r="E413" s="3" t="s">
        <v>1127</v>
      </c>
    </row>
    <row r="414" spans="1:5">
      <c r="A414" s="3">
        <v>1800036</v>
      </c>
      <c r="B414" s="3" t="s">
        <v>1319</v>
      </c>
      <c r="C414" s="3" t="s">
        <v>1129</v>
      </c>
      <c r="D414" s="3" t="s">
        <v>1130</v>
      </c>
      <c r="E414" s="3" t="s">
        <v>1127</v>
      </c>
    </row>
    <row r="415" spans="1:5">
      <c r="A415" s="3">
        <v>1800044</v>
      </c>
      <c r="B415" s="3" t="s">
        <v>1320</v>
      </c>
      <c r="C415" s="3" t="s">
        <v>257</v>
      </c>
      <c r="D415" s="3" t="s">
        <v>1126</v>
      </c>
      <c r="E415" s="3" t="s">
        <v>1127</v>
      </c>
    </row>
    <row r="416" spans="1:5">
      <c r="A416" s="3">
        <v>1800044</v>
      </c>
      <c r="B416" s="3" t="s">
        <v>1320</v>
      </c>
      <c r="C416" s="3" t="s">
        <v>450</v>
      </c>
      <c r="D416" s="3" t="s">
        <v>1128</v>
      </c>
      <c r="E416" s="3" t="s">
        <v>1127</v>
      </c>
    </row>
    <row r="417" spans="1:5">
      <c r="A417" s="3">
        <v>1800044</v>
      </c>
      <c r="B417" s="3" t="s">
        <v>1320</v>
      </c>
      <c r="C417" s="3" t="s">
        <v>393</v>
      </c>
      <c r="D417" s="3" t="s">
        <v>1132</v>
      </c>
      <c r="E417" s="3" t="s">
        <v>1127</v>
      </c>
    </row>
    <row r="418" spans="1:5">
      <c r="A418" s="3">
        <v>1800044</v>
      </c>
      <c r="B418" s="3" t="s">
        <v>1320</v>
      </c>
      <c r="C418" s="3" t="s">
        <v>1129</v>
      </c>
      <c r="D418" s="3" t="s">
        <v>1130</v>
      </c>
      <c r="E418" s="3" t="s">
        <v>1127</v>
      </c>
    </row>
    <row r="419" spans="1:5">
      <c r="A419" s="3">
        <v>1800051</v>
      </c>
      <c r="B419" s="3" t="s">
        <v>1321</v>
      </c>
      <c r="C419" s="3" t="s">
        <v>257</v>
      </c>
      <c r="D419" s="3" t="s">
        <v>1126</v>
      </c>
      <c r="E419" s="3" t="s">
        <v>1127</v>
      </c>
    </row>
    <row r="420" spans="1:5">
      <c r="A420" s="3">
        <v>1800051</v>
      </c>
      <c r="B420" s="3" t="s">
        <v>1321</v>
      </c>
      <c r="C420" s="3" t="s">
        <v>450</v>
      </c>
      <c r="D420" s="3" t="s">
        <v>1128</v>
      </c>
      <c r="E420" s="3" t="s">
        <v>1127</v>
      </c>
    </row>
    <row r="421" spans="1:5">
      <c r="A421" s="3">
        <v>1800051</v>
      </c>
      <c r="B421" s="3" t="s">
        <v>1321</v>
      </c>
      <c r="C421" s="3" t="s">
        <v>393</v>
      </c>
      <c r="D421" s="3" t="s">
        <v>1132</v>
      </c>
      <c r="E421" s="3" t="s">
        <v>1127</v>
      </c>
    </row>
    <row r="422" spans="1:5">
      <c r="A422" s="3">
        <v>1800051</v>
      </c>
      <c r="B422" s="3" t="s">
        <v>1321</v>
      </c>
      <c r="C422" s="3" t="s">
        <v>1129</v>
      </c>
      <c r="D422" s="3" t="s">
        <v>1130</v>
      </c>
      <c r="E422" s="3" t="s">
        <v>1127</v>
      </c>
    </row>
    <row r="423" spans="1:5">
      <c r="A423" s="3">
        <v>1800052</v>
      </c>
      <c r="B423" s="3" t="s">
        <v>1322</v>
      </c>
      <c r="C423" s="3" t="s">
        <v>257</v>
      </c>
      <c r="D423" s="3" t="s">
        <v>1126</v>
      </c>
      <c r="E423" s="3" t="s">
        <v>1226</v>
      </c>
    </row>
    <row r="424" spans="1:5">
      <c r="A424" s="3">
        <v>1800069</v>
      </c>
      <c r="B424" s="3" t="s">
        <v>1323</v>
      </c>
      <c r="C424" s="3" t="s">
        <v>257</v>
      </c>
      <c r="D424" s="3" t="s">
        <v>1126</v>
      </c>
      <c r="E424" s="3" t="s">
        <v>1127</v>
      </c>
    </row>
    <row r="425" spans="1:5">
      <c r="A425" s="3">
        <v>1800069</v>
      </c>
      <c r="B425" s="3" t="s">
        <v>1323</v>
      </c>
      <c r="C425" s="3" t="s">
        <v>450</v>
      </c>
      <c r="D425" s="3" t="s">
        <v>1128</v>
      </c>
      <c r="E425" s="3" t="s">
        <v>1127</v>
      </c>
    </row>
    <row r="426" spans="1:5">
      <c r="A426" s="3">
        <v>1800069</v>
      </c>
      <c r="B426" s="3" t="s">
        <v>1323</v>
      </c>
      <c r="C426" s="3" t="s">
        <v>393</v>
      </c>
      <c r="D426" s="3" t="s">
        <v>1132</v>
      </c>
      <c r="E426" s="3" t="s">
        <v>1127</v>
      </c>
    </row>
    <row r="427" spans="1:5">
      <c r="A427" s="3">
        <v>1800069</v>
      </c>
      <c r="B427" s="3" t="s">
        <v>1323</v>
      </c>
      <c r="C427" s="3" t="s">
        <v>1129</v>
      </c>
      <c r="D427" s="3" t="s">
        <v>1130</v>
      </c>
      <c r="E427" s="3" t="s">
        <v>1127</v>
      </c>
    </row>
    <row r="428" spans="1:5">
      <c r="A428" s="3">
        <v>1800085</v>
      </c>
      <c r="B428" s="3" t="s">
        <v>1324</v>
      </c>
      <c r="C428" s="3" t="s">
        <v>257</v>
      </c>
      <c r="D428" s="3" t="s">
        <v>1126</v>
      </c>
      <c r="E428" s="3" t="s">
        <v>1127</v>
      </c>
    </row>
    <row r="429" spans="1:5">
      <c r="A429" s="3">
        <v>1800085</v>
      </c>
      <c r="B429" s="3" t="s">
        <v>1325</v>
      </c>
      <c r="C429" s="3" t="s">
        <v>450</v>
      </c>
      <c r="D429" s="3" t="s">
        <v>1128</v>
      </c>
      <c r="E429" s="3" t="s">
        <v>1127</v>
      </c>
    </row>
    <row r="430" spans="1:5">
      <c r="A430" s="3">
        <v>1800085</v>
      </c>
      <c r="B430" s="3" t="s">
        <v>1325</v>
      </c>
      <c r="C430" s="3" t="s">
        <v>393</v>
      </c>
      <c r="D430" s="3" t="s">
        <v>1132</v>
      </c>
      <c r="E430" s="3" t="s">
        <v>1127</v>
      </c>
    </row>
    <row r="431" spans="1:5">
      <c r="A431" s="3">
        <v>1800085</v>
      </c>
      <c r="B431" s="3" t="s">
        <v>1325</v>
      </c>
      <c r="C431" s="3" t="s">
        <v>1129</v>
      </c>
      <c r="D431" s="3" t="s">
        <v>1130</v>
      </c>
      <c r="E431" s="3" t="s">
        <v>1127</v>
      </c>
    </row>
    <row r="432" spans="1:5">
      <c r="A432" s="3">
        <v>1800093</v>
      </c>
      <c r="B432" s="3" t="s">
        <v>1326</v>
      </c>
      <c r="C432" s="3" t="s">
        <v>257</v>
      </c>
      <c r="D432" s="3" t="s">
        <v>1126</v>
      </c>
      <c r="E432" s="3" t="s">
        <v>1127</v>
      </c>
    </row>
    <row r="433" spans="1:5">
      <c r="A433" s="3">
        <v>1800093</v>
      </c>
      <c r="B433" s="3" t="s">
        <v>1326</v>
      </c>
      <c r="C433" s="3" t="s">
        <v>450</v>
      </c>
      <c r="D433" s="3" t="s">
        <v>1128</v>
      </c>
      <c r="E433" s="3" t="s">
        <v>1127</v>
      </c>
    </row>
    <row r="434" spans="1:5">
      <c r="A434" s="3">
        <v>1800093</v>
      </c>
      <c r="B434" s="3" t="s">
        <v>1326</v>
      </c>
      <c r="C434" s="3" t="s">
        <v>393</v>
      </c>
      <c r="D434" s="3" t="s">
        <v>1132</v>
      </c>
      <c r="E434" s="3" t="s">
        <v>1127</v>
      </c>
    </row>
    <row r="435" spans="1:5">
      <c r="A435" s="3">
        <v>1800093</v>
      </c>
      <c r="B435" s="3" t="s">
        <v>1326</v>
      </c>
      <c r="C435" s="3" t="s">
        <v>1129</v>
      </c>
      <c r="D435" s="3" t="s">
        <v>1130</v>
      </c>
      <c r="E435" s="3" t="s">
        <v>1127</v>
      </c>
    </row>
    <row r="436" spans="1:5">
      <c r="A436" s="3">
        <v>1800101</v>
      </c>
      <c r="B436" s="3" t="s">
        <v>1327</v>
      </c>
      <c r="C436" s="3" t="s">
        <v>257</v>
      </c>
      <c r="D436" s="3" t="s">
        <v>1126</v>
      </c>
      <c r="E436" s="3" t="s">
        <v>1127</v>
      </c>
    </row>
    <row r="437" spans="1:5">
      <c r="A437" s="3">
        <v>1800101</v>
      </c>
      <c r="B437" s="3" t="s">
        <v>1327</v>
      </c>
      <c r="C437" s="3" t="s">
        <v>450</v>
      </c>
      <c r="D437" s="3" t="s">
        <v>1128</v>
      </c>
      <c r="E437" s="3" t="s">
        <v>1127</v>
      </c>
    </row>
    <row r="438" spans="1:5">
      <c r="A438" s="3">
        <v>1800101</v>
      </c>
      <c r="B438" s="3" t="s">
        <v>1327</v>
      </c>
      <c r="C438" s="3" t="s">
        <v>1129</v>
      </c>
      <c r="D438" s="3" t="s">
        <v>1130</v>
      </c>
      <c r="E438" s="3" t="s">
        <v>1127</v>
      </c>
    </row>
    <row r="439" spans="1:5">
      <c r="A439" s="3">
        <v>1800119</v>
      </c>
      <c r="B439" s="3" t="s">
        <v>1328</v>
      </c>
      <c r="C439" s="3" t="s">
        <v>257</v>
      </c>
      <c r="D439" s="3" t="s">
        <v>1126</v>
      </c>
      <c r="E439" s="3" t="s">
        <v>1127</v>
      </c>
    </row>
    <row r="440" spans="1:5">
      <c r="A440" s="3">
        <v>1800119</v>
      </c>
      <c r="B440" s="3" t="s">
        <v>1328</v>
      </c>
      <c r="C440" s="3" t="s">
        <v>450</v>
      </c>
      <c r="D440" s="3" t="s">
        <v>1128</v>
      </c>
      <c r="E440" s="3" t="s">
        <v>1127</v>
      </c>
    </row>
    <row r="441" spans="1:5">
      <c r="A441" s="3">
        <v>1800119</v>
      </c>
      <c r="B441" s="3" t="s">
        <v>1328</v>
      </c>
      <c r="C441" s="3" t="s">
        <v>1129</v>
      </c>
      <c r="D441" s="3" t="s">
        <v>1130</v>
      </c>
      <c r="E441" s="3" t="s">
        <v>1127</v>
      </c>
    </row>
    <row r="442" spans="1:5">
      <c r="A442" s="3">
        <v>1800127</v>
      </c>
      <c r="B442" s="3" t="s">
        <v>1329</v>
      </c>
      <c r="C442" s="3" t="s">
        <v>257</v>
      </c>
      <c r="D442" s="3" t="s">
        <v>1126</v>
      </c>
      <c r="E442" s="3" t="s">
        <v>1127</v>
      </c>
    </row>
    <row r="443" spans="1:5">
      <c r="A443" s="3">
        <v>1800127</v>
      </c>
      <c r="B443" s="3" t="s">
        <v>1329</v>
      </c>
      <c r="C443" s="3" t="s">
        <v>450</v>
      </c>
      <c r="D443" s="3" t="s">
        <v>1128</v>
      </c>
      <c r="E443" s="3" t="s">
        <v>1127</v>
      </c>
    </row>
    <row r="444" spans="1:5">
      <c r="A444" s="3">
        <v>1800127</v>
      </c>
      <c r="B444" s="3" t="s">
        <v>1329</v>
      </c>
      <c r="C444" s="3" t="s">
        <v>1129</v>
      </c>
      <c r="D444" s="3" t="s">
        <v>1130</v>
      </c>
      <c r="E444" s="3" t="s">
        <v>1127</v>
      </c>
    </row>
    <row r="445" spans="1:5">
      <c r="A445" s="3">
        <v>1800135</v>
      </c>
      <c r="B445" s="3" t="s">
        <v>1330</v>
      </c>
      <c r="C445" s="3" t="s">
        <v>257</v>
      </c>
      <c r="D445" s="3" t="s">
        <v>1126</v>
      </c>
      <c r="E445" s="3" t="s">
        <v>1127</v>
      </c>
    </row>
    <row r="446" spans="1:5">
      <c r="A446" s="3">
        <v>1800135</v>
      </c>
      <c r="B446" s="3" t="s">
        <v>1330</v>
      </c>
      <c r="C446" s="3" t="s">
        <v>450</v>
      </c>
      <c r="D446" s="3" t="s">
        <v>1128</v>
      </c>
      <c r="E446" s="3" t="s">
        <v>1127</v>
      </c>
    </row>
    <row r="447" spans="1:5">
      <c r="A447" s="3">
        <v>1800135</v>
      </c>
      <c r="B447" s="3" t="s">
        <v>1330</v>
      </c>
      <c r="C447" s="3" t="s">
        <v>1129</v>
      </c>
      <c r="D447" s="3" t="s">
        <v>1130</v>
      </c>
      <c r="E447" s="3" t="s">
        <v>1127</v>
      </c>
    </row>
    <row r="448" spans="1:5">
      <c r="A448" s="3">
        <v>1800143</v>
      </c>
      <c r="B448" s="3" t="s">
        <v>1331</v>
      </c>
      <c r="C448" s="3" t="s">
        <v>257</v>
      </c>
      <c r="D448" s="3" t="s">
        <v>1126</v>
      </c>
      <c r="E448" s="3" t="s">
        <v>1127</v>
      </c>
    </row>
    <row r="449" spans="1:5">
      <c r="A449" s="3">
        <v>1800143</v>
      </c>
      <c r="B449" s="3" t="s">
        <v>1331</v>
      </c>
      <c r="C449" s="3" t="s">
        <v>450</v>
      </c>
      <c r="D449" s="3" t="s">
        <v>1128</v>
      </c>
      <c r="E449" s="3" t="s">
        <v>1127</v>
      </c>
    </row>
    <row r="450" spans="1:5">
      <c r="A450" s="3">
        <v>1800143</v>
      </c>
      <c r="B450" s="3" t="s">
        <v>1331</v>
      </c>
      <c r="C450" s="3" t="s">
        <v>1129</v>
      </c>
      <c r="D450" s="3" t="s">
        <v>1130</v>
      </c>
      <c r="E450" s="3" t="s">
        <v>1127</v>
      </c>
    </row>
    <row r="451" spans="1:5">
      <c r="A451" s="3">
        <v>1800150</v>
      </c>
      <c r="B451" s="3" t="s">
        <v>1332</v>
      </c>
      <c r="C451" s="3" t="s">
        <v>257</v>
      </c>
      <c r="D451" s="3" t="s">
        <v>1126</v>
      </c>
      <c r="E451" s="3" t="s">
        <v>1127</v>
      </c>
    </row>
    <row r="452" spans="1:5">
      <c r="A452" s="3">
        <v>1800150</v>
      </c>
      <c r="B452" s="3" t="s">
        <v>1332</v>
      </c>
      <c r="C452" s="3" t="s">
        <v>450</v>
      </c>
      <c r="D452" s="3" t="s">
        <v>1128</v>
      </c>
      <c r="E452" s="3" t="s">
        <v>1127</v>
      </c>
    </row>
    <row r="453" spans="1:5">
      <c r="A453" s="3">
        <v>1800150</v>
      </c>
      <c r="B453" s="3" t="s">
        <v>1332</v>
      </c>
      <c r="C453" s="3" t="s">
        <v>1129</v>
      </c>
      <c r="D453" s="3" t="s">
        <v>1130</v>
      </c>
      <c r="E453" s="3" t="s">
        <v>1127</v>
      </c>
    </row>
    <row r="454" spans="1:5">
      <c r="A454" s="3">
        <v>1800168</v>
      </c>
      <c r="B454" s="3" t="s">
        <v>1333</v>
      </c>
      <c r="C454" s="3" t="s">
        <v>257</v>
      </c>
      <c r="D454" s="3" t="s">
        <v>1126</v>
      </c>
      <c r="E454" s="3" t="s">
        <v>1127</v>
      </c>
    </row>
    <row r="455" spans="1:5">
      <c r="A455" s="3">
        <v>1800168</v>
      </c>
      <c r="B455" s="3" t="s">
        <v>1333</v>
      </c>
      <c r="C455" s="3" t="s">
        <v>450</v>
      </c>
      <c r="D455" s="3" t="s">
        <v>1128</v>
      </c>
      <c r="E455" s="3" t="s">
        <v>1127</v>
      </c>
    </row>
    <row r="456" spans="1:5">
      <c r="A456" s="3">
        <v>1800168</v>
      </c>
      <c r="B456" s="3" t="s">
        <v>1333</v>
      </c>
      <c r="C456" s="3" t="s">
        <v>1129</v>
      </c>
      <c r="D456" s="3" t="s">
        <v>1130</v>
      </c>
      <c r="E456" s="3" t="s">
        <v>1127</v>
      </c>
    </row>
    <row r="457" spans="1:5">
      <c r="A457" s="3">
        <v>1800176</v>
      </c>
      <c r="B457" s="3" t="s">
        <v>1334</v>
      </c>
      <c r="C457" s="3" t="s">
        <v>257</v>
      </c>
      <c r="D457" s="3" t="s">
        <v>1126</v>
      </c>
      <c r="E457" s="3" t="s">
        <v>1127</v>
      </c>
    </row>
    <row r="458" spans="1:5">
      <c r="A458" s="3">
        <v>1800176</v>
      </c>
      <c r="B458" s="3" t="s">
        <v>1334</v>
      </c>
      <c r="C458" s="3" t="s">
        <v>450</v>
      </c>
      <c r="D458" s="3" t="s">
        <v>1128</v>
      </c>
      <c r="E458" s="3" t="s">
        <v>1127</v>
      </c>
    </row>
    <row r="459" spans="1:5">
      <c r="A459" s="3">
        <v>1800176</v>
      </c>
      <c r="B459" s="3" t="s">
        <v>1334</v>
      </c>
      <c r="C459" s="3" t="s">
        <v>1129</v>
      </c>
      <c r="D459" s="3" t="s">
        <v>1130</v>
      </c>
      <c r="E459" s="3" t="s">
        <v>1127</v>
      </c>
    </row>
    <row r="460" spans="1:5">
      <c r="A460" s="3">
        <v>1800184</v>
      </c>
      <c r="B460" s="3" t="s">
        <v>1335</v>
      </c>
      <c r="C460" s="3" t="s">
        <v>257</v>
      </c>
      <c r="D460" s="3" t="s">
        <v>1126</v>
      </c>
      <c r="E460" s="3" t="s">
        <v>1127</v>
      </c>
    </row>
    <row r="461" spans="1:5">
      <c r="A461" s="3">
        <v>1800184</v>
      </c>
      <c r="B461" s="3" t="s">
        <v>1335</v>
      </c>
      <c r="C461" s="3" t="s">
        <v>450</v>
      </c>
      <c r="D461" s="3" t="s">
        <v>1128</v>
      </c>
      <c r="E461" s="3" t="s">
        <v>1127</v>
      </c>
    </row>
    <row r="462" spans="1:5">
      <c r="A462" s="3">
        <v>1800184</v>
      </c>
      <c r="B462" s="3" t="s">
        <v>1335</v>
      </c>
      <c r="C462" s="3" t="s">
        <v>1129</v>
      </c>
      <c r="D462" s="3" t="s">
        <v>1130</v>
      </c>
      <c r="E462" s="3" t="s">
        <v>1127</v>
      </c>
    </row>
    <row r="463" spans="1:5">
      <c r="A463" s="3">
        <v>1800192</v>
      </c>
      <c r="B463" s="3" t="s">
        <v>1336</v>
      </c>
      <c r="C463" s="3" t="s">
        <v>257</v>
      </c>
      <c r="D463" s="3" t="s">
        <v>1126</v>
      </c>
      <c r="E463" s="3" t="s">
        <v>1127</v>
      </c>
    </row>
    <row r="464" spans="1:5">
      <c r="A464" s="3">
        <v>1800192</v>
      </c>
      <c r="B464" s="3" t="s">
        <v>1336</v>
      </c>
      <c r="C464" s="3" t="s">
        <v>450</v>
      </c>
      <c r="D464" s="3" t="s">
        <v>1128</v>
      </c>
      <c r="E464" s="3" t="s">
        <v>1127</v>
      </c>
    </row>
    <row r="465" spans="1:5">
      <c r="A465" s="3">
        <v>1800192</v>
      </c>
      <c r="B465" s="3" t="s">
        <v>1336</v>
      </c>
      <c r="C465" s="3" t="s">
        <v>1129</v>
      </c>
      <c r="D465" s="3" t="s">
        <v>1130</v>
      </c>
      <c r="E465" s="3" t="s">
        <v>1127</v>
      </c>
    </row>
    <row r="466" spans="1:5">
      <c r="A466" s="3">
        <v>1800200</v>
      </c>
      <c r="B466" s="3" t="s">
        <v>1337</v>
      </c>
      <c r="C466" s="3" t="s">
        <v>257</v>
      </c>
      <c r="D466" s="3" t="s">
        <v>1126</v>
      </c>
      <c r="E466" s="3" t="s">
        <v>1127</v>
      </c>
    </row>
    <row r="467" spans="1:5">
      <c r="A467" s="3">
        <v>1800200</v>
      </c>
      <c r="B467" s="3" t="s">
        <v>1337</v>
      </c>
      <c r="C467" s="3" t="s">
        <v>450</v>
      </c>
      <c r="D467" s="3" t="s">
        <v>1128</v>
      </c>
      <c r="E467" s="3" t="s">
        <v>1127</v>
      </c>
    </row>
    <row r="468" spans="1:5">
      <c r="A468" s="3">
        <v>1800200</v>
      </c>
      <c r="B468" s="3" t="s">
        <v>1337</v>
      </c>
      <c r="C468" s="3" t="s">
        <v>1129</v>
      </c>
      <c r="D468" s="3" t="s">
        <v>1130</v>
      </c>
      <c r="E468" s="3" t="s">
        <v>1127</v>
      </c>
    </row>
    <row r="469" spans="1:5">
      <c r="A469" s="3">
        <v>1800218</v>
      </c>
      <c r="B469" s="3" t="s">
        <v>1338</v>
      </c>
      <c r="C469" s="3" t="s">
        <v>257</v>
      </c>
      <c r="D469" s="3" t="s">
        <v>1126</v>
      </c>
      <c r="E469" s="3" t="s">
        <v>1127</v>
      </c>
    </row>
    <row r="470" spans="1:5">
      <c r="A470" s="3">
        <v>1800218</v>
      </c>
      <c r="B470" s="3" t="s">
        <v>1338</v>
      </c>
      <c r="C470" s="3" t="s">
        <v>450</v>
      </c>
      <c r="D470" s="3" t="s">
        <v>1128</v>
      </c>
      <c r="E470" s="3" t="s">
        <v>1127</v>
      </c>
    </row>
    <row r="471" spans="1:5">
      <c r="A471" s="3">
        <v>1800218</v>
      </c>
      <c r="B471" s="3" t="s">
        <v>1338</v>
      </c>
      <c r="C471" s="3" t="s">
        <v>1129</v>
      </c>
      <c r="D471" s="3" t="s">
        <v>1130</v>
      </c>
      <c r="E471" s="3" t="s">
        <v>1127</v>
      </c>
    </row>
    <row r="472" spans="1:5">
      <c r="A472" s="3">
        <v>1800226</v>
      </c>
      <c r="B472" s="3" t="s">
        <v>1339</v>
      </c>
      <c r="C472" s="3" t="s">
        <v>257</v>
      </c>
      <c r="D472" s="3" t="s">
        <v>1126</v>
      </c>
      <c r="E472" s="3" t="s">
        <v>1127</v>
      </c>
    </row>
    <row r="473" spans="1:5">
      <c r="A473" s="3">
        <v>1800226</v>
      </c>
      <c r="B473" s="3" t="s">
        <v>1339</v>
      </c>
      <c r="C473" s="3" t="s">
        <v>450</v>
      </c>
      <c r="D473" s="3" t="s">
        <v>1128</v>
      </c>
      <c r="E473" s="3" t="s">
        <v>1127</v>
      </c>
    </row>
    <row r="474" spans="1:5">
      <c r="A474" s="3">
        <v>1800226</v>
      </c>
      <c r="B474" s="3" t="s">
        <v>1339</v>
      </c>
      <c r="C474" s="3" t="s">
        <v>1129</v>
      </c>
      <c r="D474" s="3" t="s">
        <v>1130</v>
      </c>
      <c r="E474" s="3" t="s">
        <v>1127</v>
      </c>
    </row>
    <row r="475" spans="1:5">
      <c r="A475" s="3">
        <v>1900018</v>
      </c>
      <c r="B475" s="3" t="s">
        <v>1340</v>
      </c>
      <c r="C475" s="3" t="s">
        <v>257</v>
      </c>
      <c r="D475" s="3" t="s">
        <v>1126</v>
      </c>
      <c r="E475" s="3" t="s">
        <v>1127</v>
      </c>
    </row>
    <row r="476" spans="1:5">
      <c r="A476" s="3">
        <v>1900018</v>
      </c>
      <c r="B476" s="3" t="s">
        <v>1340</v>
      </c>
      <c r="C476" s="3" t="s">
        <v>450</v>
      </c>
      <c r="D476" s="3" t="s">
        <v>1128</v>
      </c>
      <c r="E476" s="3" t="s">
        <v>1127</v>
      </c>
    </row>
    <row r="477" spans="1:5">
      <c r="A477" s="3">
        <v>1900018</v>
      </c>
      <c r="B477" s="3" t="s">
        <v>1340</v>
      </c>
      <c r="C477" s="3" t="s">
        <v>393</v>
      </c>
      <c r="D477" s="3" t="s">
        <v>1132</v>
      </c>
      <c r="E477" s="3" t="s">
        <v>1127</v>
      </c>
    </row>
    <row r="478" spans="1:5">
      <c r="A478" s="3">
        <v>1900018</v>
      </c>
      <c r="B478" s="3" t="s">
        <v>1340</v>
      </c>
      <c r="C478" s="3" t="s">
        <v>788</v>
      </c>
      <c r="D478" s="3" t="s">
        <v>1220</v>
      </c>
      <c r="E478" s="3" t="s">
        <v>1127</v>
      </c>
    </row>
    <row r="479" spans="1:5">
      <c r="A479" s="3">
        <v>1900018</v>
      </c>
      <c r="B479" s="3" t="s">
        <v>1340</v>
      </c>
      <c r="C479" s="3" t="s">
        <v>1129</v>
      </c>
      <c r="D479" s="3" t="s">
        <v>1130</v>
      </c>
      <c r="E479" s="3" t="s">
        <v>1127</v>
      </c>
    </row>
    <row r="480" spans="1:5">
      <c r="A480" s="3">
        <v>1900026</v>
      </c>
      <c r="B480" s="3" t="s">
        <v>1341</v>
      </c>
      <c r="C480" s="3" t="s">
        <v>257</v>
      </c>
      <c r="D480" s="3" t="s">
        <v>1126</v>
      </c>
      <c r="E480" s="3" t="s">
        <v>1127</v>
      </c>
    </row>
    <row r="481" spans="1:5">
      <c r="A481" s="3">
        <v>1900026</v>
      </c>
      <c r="B481" s="3" t="s">
        <v>1341</v>
      </c>
      <c r="C481" s="3" t="s">
        <v>450</v>
      </c>
      <c r="D481" s="3" t="s">
        <v>1128</v>
      </c>
      <c r="E481" s="3" t="s">
        <v>1127</v>
      </c>
    </row>
    <row r="482" spans="1:5">
      <c r="A482" s="3">
        <v>1900026</v>
      </c>
      <c r="B482" s="3" t="s">
        <v>1341</v>
      </c>
      <c r="C482" s="3" t="s">
        <v>393</v>
      </c>
      <c r="D482" s="3" t="s">
        <v>1132</v>
      </c>
      <c r="E482" s="3" t="s">
        <v>1127</v>
      </c>
    </row>
    <row r="483" spans="1:5">
      <c r="A483" s="3">
        <v>1900026</v>
      </c>
      <c r="B483" s="3" t="s">
        <v>1341</v>
      </c>
      <c r="C483" s="3" t="s">
        <v>1129</v>
      </c>
      <c r="D483" s="3" t="s">
        <v>1130</v>
      </c>
      <c r="E483" s="3" t="s">
        <v>1127</v>
      </c>
    </row>
    <row r="484" spans="1:5">
      <c r="A484" s="3">
        <v>1900034</v>
      </c>
      <c r="B484" s="3" t="s">
        <v>1342</v>
      </c>
      <c r="C484" s="3" t="s">
        <v>257</v>
      </c>
      <c r="D484" s="3" t="s">
        <v>1126</v>
      </c>
      <c r="E484" s="3" t="s">
        <v>1127</v>
      </c>
    </row>
    <row r="485" spans="1:5">
      <c r="A485" s="3">
        <v>1900034</v>
      </c>
      <c r="B485" s="3" t="s">
        <v>1342</v>
      </c>
      <c r="C485" s="3" t="s">
        <v>450</v>
      </c>
      <c r="D485" s="3" t="s">
        <v>1128</v>
      </c>
      <c r="E485" s="3" t="s">
        <v>1127</v>
      </c>
    </row>
    <row r="486" spans="1:5">
      <c r="A486" s="3">
        <v>1900034</v>
      </c>
      <c r="B486" s="3" t="s">
        <v>1342</v>
      </c>
      <c r="C486" s="3" t="s">
        <v>1129</v>
      </c>
      <c r="D486" s="3" t="s">
        <v>1130</v>
      </c>
      <c r="E486" s="3" t="s">
        <v>1127</v>
      </c>
    </row>
    <row r="487" spans="1:5">
      <c r="A487" s="3">
        <v>1900035</v>
      </c>
      <c r="B487" s="3" t="s">
        <v>1343</v>
      </c>
      <c r="C487" s="3" t="s">
        <v>257</v>
      </c>
      <c r="D487" s="3" t="s">
        <v>1126</v>
      </c>
      <c r="E487" s="3" t="s">
        <v>1226</v>
      </c>
    </row>
    <row r="488" spans="1:5">
      <c r="A488" s="3">
        <v>1900035</v>
      </c>
      <c r="B488" s="3" t="s">
        <v>1343</v>
      </c>
      <c r="C488" s="3" t="s">
        <v>450</v>
      </c>
      <c r="D488" s="3" t="s">
        <v>1128</v>
      </c>
      <c r="E488" s="3" t="s">
        <v>1226</v>
      </c>
    </row>
    <row r="489" spans="1:5">
      <c r="A489" s="3">
        <v>1900042</v>
      </c>
      <c r="B489" s="3" t="s">
        <v>1344</v>
      </c>
      <c r="C489" s="3" t="s">
        <v>257</v>
      </c>
      <c r="D489" s="3" t="s">
        <v>1126</v>
      </c>
      <c r="E489" s="3" t="s">
        <v>1127</v>
      </c>
    </row>
    <row r="490" spans="1:5">
      <c r="A490" s="3">
        <v>1900042</v>
      </c>
      <c r="B490" s="3" t="s">
        <v>1344</v>
      </c>
      <c r="C490" s="3" t="s">
        <v>450</v>
      </c>
      <c r="D490" s="3" t="s">
        <v>1128</v>
      </c>
      <c r="E490" s="3" t="s">
        <v>1127</v>
      </c>
    </row>
    <row r="491" spans="1:5">
      <c r="A491" s="3">
        <v>1900042</v>
      </c>
      <c r="B491" s="3" t="s">
        <v>1344</v>
      </c>
      <c r="C491" s="3" t="s">
        <v>1129</v>
      </c>
      <c r="D491" s="3" t="s">
        <v>1130</v>
      </c>
      <c r="E491" s="3" t="s">
        <v>1127</v>
      </c>
    </row>
    <row r="492" spans="1:5">
      <c r="A492" s="3">
        <v>2000016</v>
      </c>
      <c r="B492" s="3" t="s">
        <v>1345</v>
      </c>
      <c r="C492" s="3" t="s">
        <v>257</v>
      </c>
      <c r="D492" s="3" t="s">
        <v>1126</v>
      </c>
      <c r="E492" s="3" t="s">
        <v>1127</v>
      </c>
    </row>
    <row r="493" spans="1:5">
      <c r="A493" s="3">
        <v>2000016</v>
      </c>
      <c r="B493" s="3" t="s">
        <v>1345</v>
      </c>
      <c r="C493" s="3" t="s">
        <v>450</v>
      </c>
      <c r="D493" s="3" t="s">
        <v>1128</v>
      </c>
      <c r="E493" s="3" t="s">
        <v>1127</v>
      </c>
    </row>
    <row r="494" spans="1:5">
      <c r="A494" s="3">
        <v>2000016</v>
      </c>
      <c r="B494" s="3" t="s">
        <v>1345</v>
      </c>
      <c r="C494" s="3" t="s">
        <v>788</v>
      </c>
      <c r="D494" s="3" t="s">
        <v>1220</v>
      </c>
      <c r="E494" s="3" t="s">
        <v>1127</v>
      </c>
    </row>
    <row r="495" spans="1:5">
      <c r="A495" s="3">
        <v>2000016</v>
      </c>
      <c r="B495" s="3" t="s">
        <v>1345</v>
      </c>
      <c r="C495" s="3" t="s">
        <v>1129</v>
      </c>
      <c r="D495" s="3" t="s">
        <v>1130</v>
      </c>
      <c r="E495" s="3" t="s">
        <v>1127</v>
      </c>
    </row>
    <row r="496" spans="1:5">
      <c r="A496" s="3">
        <v>2000017</v>
      </c>
      <c r="B496" s="3" t="s">
        <v>1346</v>
      </c>
      <c r="C496" s="3" t="s">
        <v>257</v>
      </c>
      <c r="D496" s="3" t="s">
        <v>1126</v>
      </c>
      <c r="E496" s="3" t="s">
        <v>1226</v>
      </c>
    </row>
    <row r="497" spans="1:5">
      <c r="A497" s="3">
        <v>2000017</v>
      </c>
      <c r="B497" s="3" t="s">
        <v>1346</v>
      </c>
      <c r="C497" s="3" t="s">
        <v>450</v>
      </c>
      <c r="D497" s="3" t="s">
        <v>1128</v>
      </c>
      <c r="E497" s="3" t="s">
        <v>1226</v>
      </c>
    </row>
    <row r="498" spans="1:5">
      <c r="A498" s="3">
        <v>2200012</v>
      </c>
      <c r="B498" s="3" t="s">
        <v>1347</v>
      </c>
      <c r="C498" s="3" t="s">
        <v>257</v>
      </c>
      <c r="D498" s="3" t="s">
        <v>1126</v>
      </c>
      <c r="E498" s="3" t="s">
        <v>1127</v>
      </c>
    </row>
    <row r="499" spans="1:5">
      <c r="A499" s="3">
        <v>2200012</v>
      </c>
      <c r="B499" s="3" t="s">
        <v>1347</v>
      </c>
      <c r="C499" s="3" t="s">
        <v>450</v>
      </c>
      <c r="D499" s="3" t="s">
        <v>1128</v>
      </c>
      <c r="E499" s="3" t="s">
        <v>1127</v>
      </c>
    </row>
    <row r="500" spans="1:5">
      <c r="A500" s="3">
        <v>2200012</v>
      </c>
      <c r="B500" s="3" t="s">
        <v>1347</v>
      </c>
      <c r="C500" s="3" t="s">
        <v>1129</v>
      </c>
      <c r="D500" s="3" t="s">
        <v>1130</v>
      </c>
      <c r="E500" s="3" t="s">
        <v>1127</v>
      </c>
    </row>
    <row r="501" spans="1:5">
      <c r="A501" s="3">
        <v>2200020</v>
      </c>
      <c r="B501" s="3" t="s">
        <v>1348</v>
      </c>
      <c r="C501" s="3" t="s">
        <v>257</v>
      </c>
      <c r="D501" s="3" t="s">
        <v>1126</v>
      </c>
      <c r="E501" s="3" t="s">
        <v>1127</v>
      </c>
    </row>
    <row r="502" spans="1:5">
      <c r="A502" s="3">
        <v>2200020</v>
      </c>
      <c r="B502" s="3" t="s">
        <v>1348</v>
      </c>
      <c r="C502" s="3" t="s">
        <v>450</v>
      </c>
      <c r="D502" s="3" t="s">
        <v>1128</v>
      </c>
      <c r="E502" s="3" t="s">
        <v>1127</v>
      </c>
    </row>
    <row r="503" spans="1:5">
      <c r="A503" s="3">
        <v>2200020</v>
      </c>
      <c r="B503" s="3" t="s">
        <v>1348</v>
      </c>
      <c r="C503" s="3" t="s">
        <v>1129</v>
      </c>
      <c r="D503" s="3" t="s">
        <v>1130</v>
      </c>
      <c r="E503" s="3" t="s">
        <v>1127</v>
      </c>
    </row>
    <row r="504" spans="1:5">
      <c r="A504" s="3">
        <v>2200038</v>
      </c>
      <c r="B504" s="3" t="s">
        <v>1349</v>
      </c>
      <c r="C504" s="3" t="s">
        <v>257</v>
      </c>
      <c r="D504" s="3" t="s">
        <v>1126</v>
      </c>
      <c r="E504" s="3" t="s">
        <v>1127</v>
      </c>
    </row>
    <row r="505" spans="1:5">
      <c r="A505" s="3">
        <v>2200038</v>
      </c>
      <c r="B505" s="3" t="s">
        <v>1349</v>
      </c>
      <c r="C505" s="3" t="s">
        <v>450</v>
      </c>
      <c r="D505" s="3" t="s">
        <v>1128</v>
      </c>
      <c r="E505" s="3" t="s">
        <v>1127</v>
      </c>
    </row>
    <row r="506" spans="1:5">
      <c r="A506" s="3">
        <v>2200038</v>
      </c>
      <c r="B506" s="3" t="s">
        <v>1349</v>
      </c>
      <c r="C506" s="3" t="s">
        <v>1129</v>
      </c>
      <c r="D506" s="3" t="s">
        <v>1130</v>
      </c>
      <c r="E506" s="3" t="s">
        <v>1127</v>
      </c>
    </row>
    <row r="507" spans="1:5">
      <c r="A507" s="3">
        <v>2200046</v>
      </c>
      <c r="B507" s="3" t="s">
        <v>1350</v>
      </c>
      <c r="C507" s="3" t="s">
        <v>257</v>
      </c>
      <c r="D507" s="3" t="s">
        <v>1126</v>
      </c>
      <c r="E507" s="3" t="s">
        <v>1127</v>
      </c>
    </row>
    <row r="508" spans="1:5">
      <c r="A508" s="3">
        <v>2200046</v>
      </c>
      <c r="B508" s="3" t="s">
        <v>1350</v>
      </c>
      <c r="C508" s="3" t="s">
        <v>450</v>
      </c>
      <c r="D508" s="3" t="s">
        <v>1128</v>
      </c>
      <c r="E508" s="3" t="s">
        <v>1127</v>
      </c>
    </row>
    <row r="509" spans="1:5">
      <c r="A509" s="3">
        <v>2200046</v>
      </c>
      <c r="B509" s="3" t="s">
        <v>1350</v>
      </c>
      <c r="C509" s="3" t="s">
        <v>1351</v>
      </c>
      <c r="D509" s="3" t="s">
        <v>1352</v>
      </c>
      <c r="E509" s="3" t="s">
        <v>1127</v>
      </c>
    </row>
    <row r="510" spans="1:5">
      <c r="A510" s="3">
        <v>2200046</v>
      </c>
      <c r="B510" s="3" t="s">
        <v>1350</v>
      </c>
      <c r="C510" s="3" t="s">
        <v>1129</v>
      </c>
      <c r="D510" s="3" t="s">
        <v>1130</v>
      </c>
      <c r="E510" s="3" t="s">
        <v>1127</v>
      </c>
    </row>
    <row r="511" spans="1:5">
      <c r="A511" s="3">
        <v>2200053</v>
      </c>
      <c r="B511" s="3" t="s">
        <v>1353</v>
      </c>
      <c r="C511" s="3" t="s">
        <v>257</v>
      </c>
      <c r="D511" s="3" t="s">
        <v>1126</v>
      </c>
      <c r="E511" s="3" t="s">
        <v>1127</v>
      </c>
    </row>
    <row r="512" spans="1:5">
      <c r="A512" s="3">
        <v>2200053</v>
      </c>
      <c r="B512" s="3" t="s">
        <v>1353</v>
      </c>
      <c r="C512" s="3" t="s">
        <v>450</v>
      </c>
      <c r="D512" s="3" t="s">
        <v>1128</v>
      </c>
      <c r="E512" s="3" t="s">
        <v>1127</v>
      </c>
    </row>
    <row r="513" spans="1:5">
      <c r="A513" s="3">
        <v>2200053</v>
      </c>
      <c r="B513" s="3" t="s">
        <v>1353</v>
      </c>
      <c r="C513" s="3" t="s">
        <v>1129</v>
      </c>
      <c r="D513" s="3" t="s">
        <v>1130</v>
      </c>
      <c r="E513" s="3" t="s">
        <v>1127</v>
      </c>
    </row>
    <row r="514" spans="1:5">
      <c r="A514" s="3">
        <v>2200061</v>
      </c>
      <c r="B514" s="3" t="s">
        <v>1354</v>
      </c>
      <c r="C514" s="3" t="s">
        <v>257</v>
      </c>
      <c r="D514" s="3" t="s">
        <v>1126</v>
      </c>
      <c r="E514" s="3" t="s">
        <v>1127</v>
      </c>
    </row>
    <row r="515" spans="1:5">
      <c r="A515" s="3">
        <v>2200061</v>
      </c>
      <c r="B515" s="3" t="s">
        <v>1354</v>
      </c>
      <c r="C515" s="3" t="s">
        <v>450</v>
      </c>
      <c r="D515" s="3" t="s">
        <v>1128</v>
      </c>
      <c r="E515" s="3" t="s">
        <v>1127</v>
      </c>
    </row>
    <row r="516" spans="1:5">
      <c r="A516" s="3">
        <v>2200061</v>
      </c>
      <c r="B516" s="3" t="s">
        <v>1354</v>
      </c>
      <c r="C516" s="3" t="s">
        <v>1129</v>
      </c>
      <c r="D516" s="3" t="s">
        <v>1130</v>
      </c>
      <c r="E516" s="3" t="s">
        <v>1127</v>
      </c>
    </row>
    <row r="517" spans="1:5">
      <c r="A517" s="3">
        <v>2200079</v>
      </c>
      <c r="B517" s="3" t="s">
        <v>1355</v>
      </c>
      <c r="C517" s="3" t="s">
        <v>257</v>
      </c>
      <c r="D517" s="3" t="s">
        <v>1126</v>
      </c>
      <c r="E517" s="3" t="s">
        <v>1127</v>
      </c>
    </row>
    <row r="518" spans="1:5">
      <c r="A518" s="3">
        <v>2200079</v>
      </c>
      <c r="B518" s="3" t="s">
        <v>1355</v>
      </c>
      <c r="C518" s="3" t="s">
        <v>450</v>
      </c>
      <c r="D518" s="3" t="s">
        <v>1128</v>
      </c>
      <c r="E518" s="3" t="s">
        <v>1127</v>
      </c>
    </row>
    <row r="519" spans="1:5">
      <c r="A519" s="3">
        <v>2200079</v>
      </c>
      <c r="B519" s="3" t="s">
        <v>1355</v>
      </c>
      <c r="C519" s="3" t="s">
        <v>393</v>
      </c>
      <c r="D519" s="3" t="s">
        <v>1132</v>
      </c>
      <c r="E519" s="3" t="s">
        <v>1127</v>
      </c>
    </row>
    <row r="520" spans="1:5">
      <c r="A520" s="3">
        <v>2200079</v>
      </c>
      <c r="B520" s="415" t="s">
        <v>1355</v>
      </c>
      <c r="C520" s="3" t="s">
        <v>1129</v>
      </c>
      <c r="D520" s="3" t="s">
        <v>1130</v>
      </c>
      <c r="E520" s="3" t="s">
        <v>1127</v>
      </c>
    </row>
    <row r="521" spans="1:5">
      <c r="A521" s="3">
        <v>2200087</v>
      </c>
      <c r="B521" s="415" t="s">
        <v>1356</v>
      </c>
      <c r="C521" s="3" t="s">
        <v>257</v>
      </c>
      <c r="D521" s="3" t="s">
        <v>1126</v>
      </c>
      <c r="E521" s="3" t="s">
        <v>1127</v>
      </c>
    </row>
    <row r="522" spans="1:5">
      <c r="A522" s="3">
        <v>2200087</v>
      </c>
      <c r="B522" s="415" t="s">
        <v>1356</v>
      </c>
      <c r="C522" s="3" t="s">
        <v>450</v>
      </c>
      <c r="D522" s="3" t="s">
        <v>1128</v>
      </c>
      <c r="E522" s="3" t="s">
        <v>1127</v>
      </c>
    </row>
    <row r="523" spans="1:5">
      <c r="A523" s="3">
        <v>2200087</v>
      </c>
      <c r="B523" s="415" t="s">
        <v>1356</v>
      </c>
      <c r="C523" s="3" t="s">
        <v>1129</v>
      </c>
      <c r="D523" s="3" t="s">
        <v>1130</v>
      </c>
      <c r="E523" s="3" t="s">
        <v>1127</v>
      </c>
    </row>
    <row r="524" spans="1:5">
      <c r="A524" s="3">
        <v>2200095</v>
      </c>
      <c r="B524" s="415" t="s">
        <v>1357</v>
      </c>
      <c r="C524" s="3" t="s">
        <v>257</v>
      </c>
      <c r="D524" s="3" t="s">
        <v>1126</v>
      </c>
      <c r="E524" s="3" t="s">
        <v>1127</v>
      </c>
    </row>
    <row r="525" spans="1:5">
      <c r="A525" s="3">
        <v>2200095</v>
      </c>
      <c r="B525" s="415" t="s">
        <v>1357</v>
      </c>
      <c r="C525" s="3" t="s">
        <v>450</v>
      </c>
      <c r="D525" s="3" t="s">
        <v>1128</v>
      </c>
      <c r="E525" s="3" t="s">
        <v>1127</v>
      </c>
    </row>
    <row r="526" spans="1:5">
      <c r="A526" s="3">
        <v>2200095</v>
      </c>
      <c r="B526" s="415" t="s">
        <v>1357</v>
      </c>
      <c r="C526" s="3" t="s">
        <v>393</v>
      </c>
      <c r="D526" s="3" t="s">
        <v>1132</v>
      </c>
      <c r="E526" s="3" t="s">
        <v>1127</v>
      </c>
    </row>
    <row r="527" spans="1:5">
      <c r="A527" s="3">
        <v>2200095</v>
      </c>
      <c r="B527" s="415" t="s">
        <v>1357</v>
      </c>
      <c r="C527" s="3" t="s">
        <v>1129</v>
      </c>
      <c r="D527" s="3" t="s">
        <v>1130</v>
      </c>
      <c r="E527" s="3" t="s">
        <v>1127</v>
      </c>
    </row>
    <row r="528" spans="1:5">
      <c r="A528" s="3">
        <v>2200103</v>
      </c>
      <c r="B528" s="415" t="s">
        <v>1358</v>
      </c>
      <c r="C528" s="3" t="s">
        <v>257</v>
      </c>
      <c r="D528" s="3" t="s">
        <v>1126</v>
      </c>
      <c r="E528" s="3" t="s">
        <v>1127</v>
      </c>
    </row>
    <row r="529" spans="1:5">
      <c r="A529" s="3">
        <v>2200103</v>
      </c>
      <c r="B529" s="415" t="s">
        <v>1358</v>
      </c>
      <c r="C529" s="3" t="s">
        <v>450</v>
      </c>
      <c r="D529" s="3" t="s">
        <v>1128</v>
      </c>
      <c r="E529" s="3" t="s">
        <v>1127</v>
      </c>
    </row>
    <row r="530" spans="1:5">
      <c r="A530" s="3">
        <v>2200103</v>
      </c>
      <c r="B530" s="415" t="s">
        <v>1358</v>
      </c>
      <c r="C530" s="3" t="s">
        <v>393</v>
      </c>
      <c r="D530" s="3" t="s">
        <v>1132</v>
      </c>
      <c r="E530" s="3" t="s">
        <v>1127</v>
      </c>
    </row>
    <row r="531" spans="1:5">
      <c r="A531" s="3">
        <v>2200103</v>
      </c>
      <c r="B531" s="415" t="s">
        <v>1358</v>
      </c>
      <c r="C531" s="3" t="s">
        <v>1129</v>
      </c>
      <c r="D531" s="3" t="s">
        <v>1130</v>
      </c>
      <c r="E531" s="3" t="s">
        <v>1127</v>
      </c>
    </row>
    <row r="532" spans="1:5">
      <c r="A532" s="3">
        <v>2200111</v>
      </c>
      <c r="B532" s="415" t="s">
        <v>1359</v>
      </c>
      <c r="C532" s="3" t="s">
        <v>257</v>
      </c>
      <c r="D532" s="3" t="s">
        <v>1126</v>
      </c>
      <c r="E532" s="3" t="s">
        <v>1127</v>
      </c>
    </row>
    <row r="533" spans="1:5">
      <c r="A533" s="3">
        <v>2200111</v>
      </c>
      <c r="B533" s="415" t="s">
        <v>1359</v>
      </c>
      <c r="C533" s="3" t="s">
        <v>450</v>
      </c>
      <c r="D533" s="3" t="s">
        <v>1128</v>
      </c>
      <c r="E533" s="3" t="s">
        <v>1127</v>
      </c>
    </row>
    <row r="534" spans="1:5">
      <c r="A534" s="3">
        <v>2200111</v>
      </c>
      <c r="B534" s="415" t="s">
        <v>1359</v>
      </c>
      <c r="C534" s="3" t="s">
        <v>1129</v>
      </c>
      <c r="D534" s="3" t="s">
        <v>1130</v>
      </c>
      <c r="E534" s="3" t="s">
        <v>1127</v>
      </c>
    </row>
    <row r="535" spans="1:5">
      <c r="A535" s="3">
        <v>2200128</v>
      </c>
      <c r="B535" s="415" t="s">
        <v>1360</v>
      </c>
      <c r="C535" s="3" t="s">
        <v>257</v>
      </c>
      <c r="D535" s="3" t="s">
        <v>1126</v>
      </c>
      <c r="E535" s="3" t="s">
        <v>1226</v>
      </c>
    </row>
    <row r="536" spans="1:5">
      <c r="A536" s="3">
        <v>2200128</v>
      </c>
      <c r="B536" s="415" t="s">
        <v>1361</v>
      </c>
      <c r="C536" s="3" t="s">
        <v>450</v>
      </c>
      <c r="D536" s="3" t="s">
        <v>1128</v>
      </c>
      <c r="E536" s="3" t="s">
        <v>1226</v>
      </c>
    </row>
    <row r="537" spans="1:5">
      <c r="A537" s="3">
        <v>2200129</v>
      </c>
      <c r="B537" s="415" t="s">
        <v>1362</v>
      </c>
      <c r="C537" s="3" t="s">
        <v>257</v>
      </c>
      <c r="D537" s="3" t="s">
        <v>1126</v>
      </c>
      <c r="E537" s="3" t="s">
        <v>1226</v>
      </c>
    </row>
    <row r="538" spans="1:5">
      <c r="A538" s="3">
        <v>2200129</v>
      </c>
      <c r="B538" s="415" t="s">
        <v>1362</v>
      </c>
      <c r="C538" s="3" t="s">
        <v>450</v>
      </c>
      <c r="D538" s="3" t="s">
        <v>1128</v>
      </c>
      <c r="E538" s="3" t="s">
        <v>1226</v>
      </c>
    </row>
    <row r="539" spans="1:5">
      <c r="A539" s="3">
        <v>2200130</v>
      </c>
      <c r="B539" s="415" t="s">
        <v>1363</v>
      </c>
      <c r="C539" s="3" t="s">
        <v>257</v>
      </c>
      <c r="D539" s="3" t="s">
        <v>1126</v>
      </c>
      <c r="E539" s="3" t="s">
        <v>1226</v>
      </c>
    </row>
    <row r="540" spans="1:5" ht="25.5">
      <c r="A540" s="3">
        <v>2200131</v>
      </c>
      <c r="B540" s="416" t="s">
        <v>1364</v>
      </c>
      <c r="C540" s="3" t="s">
        <v>257</v>
      </c>
      <c r="D540" s="3" t="s">
        <v>1126</v>
      </c>
      <c r="E540" s="3" t="s">
        <v>1226</v>
      </c>
    </row>
    <row r="541" spans="1:5" ht="25.5">
      <c r="A541" s="3">
        <v>2200131</v>
      </c>
      <c r="B541" s="416" t="s">
        <v>1364</v>
      </c>
      <c r="C541" s="3" t="s">
        <v>450</v>
      </c>
      <c r="D541" s="3" t="s">
        <v>1128</v>
      </c>
      <c r="E541" s="3" t="s">
        <v>1226</v>
      </c>
    </row>
    <row r="542" spans="1:5">
      <c r="A542" s="3">
        <v>2400018</v>
      </c>
      <c r="B542" s="415" t="s">
        <v>1365</v>
      </c>
      <c r="C542" s="3" t="s">
        <v>257</v>
      </c>
      <c r="D542" s="3" t="s">
        <v>1126</v>
      </c>
      <c r="E542" s="3" t="s">
        <v>1366</v>
      </c>
    </row>
    <row r="543" spans="1:5">
      <c r="A543" s="3">
        <v>2400018</v>
      </c>
      <c r="B543" s="415" t="s">
        <v>1365</v>
      </c>
      <c r="C543" s="3" t="s">
        <v>393</v>
      </c>
      <c r="D543" s="3" t="s">
        <v>1132</v>
      </c>
      <c r="E543" s="3" t="s">
        <v>1367</v>
      </c>
    </row>
    <row r="544" spans="1:5">
      <c r="A544" s="3">
        <v>2400018</v>
      </c>
      <c r="B544" s="415" t="s">
        <v>1365</v>
      </c>
      <c r="C544" s="3" t="s">
        <v>1129</v>
      </c>
      <c r="D544" s="3" t="s">
        <v>1130</v>
      </c>
      <c r="E544" s="3" t="s">
        <v>1368</v>
      </c>
    </row>
    <row r="545" spans="1:5">
      <c r="A545" s="3">
        <v>2400026</v>
      </c>
      <c r="B545" s="415" t="s">
        <v>1369</v>
      </c>
      <c r="C545" s="3" t="s">
        <v>257</v>
      </c>
      <c r="D545" s="3" t="s">
        <v>1126</v>
      </c>
      <c r="E545" s="3" t="s">
        <v>1366</v>
      </c>
    </row>
    <row r="546" spans="1:5">
      <c r="A546" s="3">
        <v>2400026</v>
      </c>
      <c r="B546" s="415" t="s">
        <v>1369</v>
      </c>
      <c r="C546" s="3" t="s">
        <v>393</v>
      </c>
      <c r="D546" s="3" t="s">
        <v>1132</v>
      </c>
      <c r="E546" s="3" t="s">
        <v>1367</v>
      </c>
    </row>
    <row r="547" spans="1:5">
      <c r="A547" s="3">
        <v>2400026</v>
      </c>
      <c r="B547" s="415" t="s">
        <v>1369</v>
      </c>
      <c r="C547" s="3" t="s">
        <v>1129</v>
      </c>
      <c r="D547" s="3" t="s">
        <v>1130</v>
      </c>
      <c r="E547" s="3" t="s">
        <v>1368</v>
      </c>
    </row>
    <row r="548" spans="1:5">
      <c r="A548" s="3">
        <v>2400034</v>
      </c>
      <c r="B548" s="415" t="s">
        <v>1370</v>
      </c>
      <c r="C548" s="3" t="s">
        <v>257</v>
      </c>
      <c r="D548" s="3" t="s">
        <v>1126</v>
      </c>
      <c r="E548" s="3" t="s">
        <v>1366</v>
      </c>
    </row>
    <row r="549" spans="1:5">
      <c r="A549" s="3">
        <v>2400034</v>
      </c>
      <c r="B549" s="415" t="s">
        <v>1370</v>
      </c>
      <c r="C549" s="3" t="s">
        <v>1129</v>
      </c>
      <c r="D549" s="3" t="s">
        <v>1130</v>
      </c>
      <c r="E549" s="3" t="s">
        <v>1368</v>
      </c>
    </row>
    <row r="550" spans="1:5">
      <c r="A550" s="3">
        <v>2400059</v>
      </c>
      <c r="B550" s="415" t="s">
        <v>1371</v>
      </c>
      <c r="C550" s="3" t="s">
        <v>257</v>
      </c>
      <c r="D550" s="3" t="s">
        <v>1126</v>
      </c>
      <c r="E550" s="3" t="s">
        <v>1366</v>
      </c>
    </row>
    <row r="551" spans="1:5">
      <c r="A551" s="3">
        <v>2400059</v>
      </c>
      <c r="B551" s="415" t="s">
        <v>1371</v>
      </c>
      <c r="C551" s="3" t="s">
        <v>1129</v>
      </c>
      <c r="D551" s="3" t="s">
        <v>1130</v>
      </c>
      <c r="E551" s="3" t="s">
        <v>1368</v>
      </c>
    </row>
    <row r="552" spans="1:5">
      <c r="A552" s="3">
        <v>2400060</v>
      </c>
      <c r="B552" s="415" t="s">
        <v>1372</v>
      </c>
      <c r="C552" s="3" t="s">
        <v>257</v>
      </c>
      <c r="D552" s="3" t="s">
        <v>1126</v>
      </c>
      <c r="E552" s="3" t="s">
        <v>1226</v>
      </c>
    </row>
    <row r="553" spans="1:5">
      <c r="A553" s="3">
        <v>2400060</v>
      </c>
      <c r="B553" s="415" t="s">
        <v>1372</v>
      </c>
      <c r="C553" s="3" t="s">
        <v>450</v>
      </c>
      <c r="D553" s="3" t="s">
        <v>1128</v>
      </c>
      <c r="E553" s="3" t="s">
        <v>1226</v>
      </c>
    </row>
    <row r="554" spans="1:5">
      <c r="A554" s="3">
        <v>2400061</v>
      </c>
      <c r="B554" s="415" t="s">
        <v>1373</v>
      </c>
      <c r="C554" s="3" t="s">
        <v>257</v>
      </c>
      <c r="D554" s="3" t="s">
        <v>1126</v>
      </c>
      <c r="E554" s="3" t="s">
        <v>1226</v>
      </c>
    </row>
    <row r="555" spans="1:5">
      <c r="A555" s="3">
        <v>2400061</v>
      </c>
      <c r="B555" s="415" t="s">
        <v>1373</v>
      </c>
      <c r="C555" s="3" t="s">
        <v>450</v>
      </c>
      <c r="D555" s="3" t="s">
        <v>1128</v>
      </c>
      <c r="E555" s="3" t="s">
        <v>1226</v>
      </c>
    </row>
    <row r="556" spans="1:5">
      <c r="A556" s="3">
        <v>2400062</v>
      </c>
      <c r="B556" s="415" t="s">
        <v>1374</v>
      </c>
      <c r="C556" s="3" t="s">
        <v>257</v>
      </c>
      <c r="D556" s="3" t="s">
        <v>1126</v>
      </c>
      <c r="E556" s="3" t="s">
        <v>1226</v>
      </c>
    </row>
    <row r="557" spans="1:5">
      <c r="A557" s="3">
        <v>2400062</v>
      </c>
      <c r="B557" s="415" t="s">
        <v>1374</v>
      </c>
      <c r="C557" s="3" t="s">
        <v>450</v>
      </c>
      <c r="D557" s="3" t="s">
        <v>1128</v>
      </c>
      <c r="E557" s="3" t="s">
        <v>1226</v>
      </c>
    </row>
    <row r="558" spans="1:5">
      <c r="A558" s="3">
        <v>2400067</v>
      </c>
      <c r="B558" s="415" t="s">
        <v>1375</v>
      </c>
      <c r="C558" s="3" t="s">
        <v>257</v>
      </c>
      <c r="D558" s="3" t="s">
        <v>1126</v>
      </c>
      <c r="E558" s="3" t="s">
        <v>1366</v>
      </c>
    </row>
    <row r="559" spans="1:5">
      <c r="A559" s="3">
        <v>2400067</v>
      </c>
      <c r="B559" s="415" t="s">
        <v>1375</v>
      </c>
      <c r="C559" s="3" t="s">
        <v>1129</v>
      </c>
      <c r="D559" s="3" t="s">
        <v>1130</v>
      </c>
      <c r="E559" s="3" t="s">
        <v>1368</v>
      </c>
    </row>
    <row r="560" spans="1:5" ht="25.5">
      <c r="A560" s="3">
        <v>2400075</v>
      </c>
      <c r="B560" s="416" t="s">
        <v>1376</v>
      </c>
      <c r="C560" s="3" t="s">
        <v>257</v>
      </c>
      <c r="D560" s="3" t="s">
        <v>1126</v>
      </c>
      <c r="E560" s="3" t="s">
        <v>1366</v>
      </c>
    </row>
    <row r="561" spans="1:5" ht="25.5">
      <c r="A561" s="3">
        <v>2400075</v>
      </c>
      <c r="B561" s="416" t="s">
        <v>1377</v>
      </c>
      <c r="C561" s="3" t="s">
        <v>1129</v>
      </c>
      <c r="D561" s="3" t="s">
        <v>1130</v>
      </c>
      <c r="E561" s="3" t="s">
        <v>1368</v>
      </c>
    </row>
    <row r="562" spans="1:5" ht="25.5">
      <c r="A562" s="3">
        <v>2400075</v>
      </c>
      <c r="B562" s="416" t="s">
        <v>1377</v>
      </c>
      <c r="C562" s="3" t="s">
        <v>1378</v>
      </c>
      <c r="D562" s="3" t="s">
        <v>1379</v>
      </c>
      <c r="E562" s="3" t="s">
        <v>1136</v>
      </c>
    </row>
    <row r="563" spans="1:5" ht="25.5">
      <c r="A563" s="3">
        <v>2400075</v>
      </c>
      <c r="B563" s="416" t="s">
        <v>1377</v>
      </c>
      <c r="C563" s="3" t="s">
        <v>1380</v>
      </c>
      <c r="D563" s="3" t="s">
        <v>1381</v>
      </c>
      <c r="E563" s="3" t="s">
        <v>1136</v>
      </c>
    </row>
    <row r="564" spans="1:5">
      <c r="A564" s="3">
        <v>2400083</v>
      </c>
      <c r="B564" s="415" t="s">
        <v>1382</v>
      </c>
      <c r="C564" s="3" t="s">
        <v>257</v>
      </c>
      <c r="D564" s="3" t="s">
        <v>1126</v>
      </c>
      <c r="E564" s="3" t="s">
        <v>1366</v>
      </c>
    </row>
    <row r="565" spans="1:5">
      <c r="A565" s="3">
        <v>2400083</v>
      </c>
      <c r="B565" s="415" t="s">
        <v>1382</v>
      </c>
      <c r="C565" s="3" t="s">
        <v>1129</v>
      </c>
      <c r="D565" s="3" t="s">
        <v>1130</v>
      </c>
      <c r="E565" s="3" t="s">
        <v>1368</v>
      </c>
    </row>
    <row r="566" spans="1:5">
      <c r="A566" s="3">
        <v>2400091</v>
      </c>
      <c r="B566" s="415" t="s">
        <v>1383</v>
      </c>
      <c r="C566" s="3" t="s">
        <v>257</v>
      </c>
      <c r="D566" s="3" t="s">
        <v>1126</v>
      </c>
      <c r="E566" s="3" t="s">
        <v>1366</v>
      </c>
    </row>
    <row r="567" spans="1:5">
      <c r="A567" s="3">
        <v>2400091</v>
      </c>
      <c r="B567" s="415" t="s">
        <v>1383</v>
      </c>
      <c r="C567" s="3" t="s">
        <v>1129</v>
      </c>
      <c r="D567" s="3" t="s">
        <v>1130</v>
      </c>
      <c r="E567" s="3" t="s">
        <v>1368</v>
      </c>
    </row>
    <row r="568" spans="1:5">
      <c r="A568" s="3">
        <v>2400109</v>
      </c>
      <c r="B568" s="415" t="s">
        <v>1384</v>
      </c>
      <c r="C568" s="3" t="s">
        <v>257</v>
      </c>
      <c r="D568" s="3" t="s">
        <v>1126</v>
      </c>
      <c r="E568" s="3" t="s">
        <v>1366</v>
      </c>
    </row>
    <row r="569" spans="1:5">
      <c r="A569" s="3">
        <v>2400109</v>
      </c>
      <c r="B569" s="415" t="s">
        <v>1384</v>
      </c>
      <c r="C569" s="3" t="s">
        <v>1129</v>
      </c>
      <c r="D569" s="3" t="s">
        <v>1130</v>
      </c>
      <c r="E569" s="3" t="s">
        <v>1368</v>
      </c>
    </row>
    <row r="570" spans="1:5">
      <c r="A570" s="3">
        <v>2400117</v>
      </c>
      <c r="B570" s="415" t="s">
        <v>1189</v>
      </c>
      <c r="C570" s="3" t="s">
        <v>257</v>
      </c>
      <c r="D570" s="3" t="s">
        <v>1126</v>
      </c>
      <c r="E570" s="3" t="s">
        <v>1366</v>
      </c>
    </row>
    <row r="571" spans="1:5">
      <c r="A571" s="3">
        <v>2400117</v>
      </c>
      <c r="B571" s="415" t="s">
        <v>1189</v>
      </c>
      <c r="C571" s="3" t="s">
        <v>1129</v>
      </c>
      <c r="D571" s="3" t="s">
        <v>1130</v>
      </c>
      <c r="E571" s="3" t="s">
        <v>1368</v>
      </c>
    </row>
    <row r="572" spans="1:5">
      <c r="A572" s="3">
        <v>2400125</v>
      </c>
      <c r="B572" s="415" t="s">
        <v>1385</v>
      </c>
      <c r="C572" s="3" t="s">
        <v>257</v>
      </c>
      <c r="D572" s="3" t="s">
        <v>1126</v>
      </c>
      <c r="E572" s="3" t="s">
        <v>1366</v>
      </c>
    </row>
    <row r="573" spans="1:5">
      <c r="A573" s="3">
        <v>2400125</v>
      </c>
      <c r="B573" s="3" t="s">
        <v>1385</v>
      </c>
      <c r="C573" s="3" t="s">
        <v>1129</v>
      </c>
      <c r="D573" s="3" t="s">
        <v>1130</v>
      </c>
      <c r="E573" s="3" t="s">
        <v>1368</v>
      </c>
    </row>
    <row r="574" spans="1:5">
      <c r="A574" s="3">
        <v>2400133</v>
      </c>
      <c r="B574" s="3" t="s">
        <v>1386</v>
      </c>
      <c r="C574" s="3" t="s">
        <v>257</v>
      </c>
      <c r="D574" s="3" t="s">
        <v>1126</v>
      </c>
      <c r="E574" s="3" t="s">
        <v>1366</v>
      </c>
    </row>
    <row r="575" spans="1:5">
      <c r="A575" s="3">
        <v>2400133</v>
      </c>
      <c r="B575" s="3" t="s">
        <v>1386</v>
      </c>
      <c r="C575" s="3" t="s">
        <v>1129</v>
      </c>
      <c r="D575" s="3" t="s">
        <v>1130</v>
      </c>
      <c r="E575" s="3" t="s">
        <v>1368</v>
      </c>
    </row>
    <row r="576" spans="1:5">
      <c r="A576" s="3">
        <v>2400141</v>
      </c>
      <c r="B576" s="3" t="s">
        <v>1387</v>
      </c>
      <c r="C576" s="3" t="s">
        <v>257</v>
      </c>
      <c r="D576" s="3" t="s">
        <v>1126</v>
      </c>
      <c r="E576" s="3" t="s">
        <v>1366</v>
      </c>
    </row>
    <row r="577" spans="1:5">
      <c r="A577" s="3">
        <v>2400141</v>
      </c>
      <c r="B577" s="3" t="s">
        <v>1387</v>
      </c>
      <c r="C577" s="3" t="s">
        <v>1129</v>
      </c>
      <c r="D577" s="3" t="s">
        <v>1130</v>
      </c>
      <c r="E577" s="3" t="s">
        <v>1368</v>
      </c>
    </row>
    <row r="578" spans="1:5">
      <c r="A578" s="3">
        <v>2400158</v>
      </c>
      <c r="B578" s="3" t="s">
        <v>1388</v>
      </c>
      <c r="C578" s="3" t="s">
        <v>257</v>
      </c>
      <c r="D578" s="3" t="s">
        <v>1126</v>
      </c>
      <c r="E578" s="3" t="s">
        <v>1366</v>
      </c>
    </row>
    <row r="579" spans="1:5">
      <c r="A579" s="3">
        <v>2400158</v>
      </c>
      <c r="B579" s="3" t="s">
        <v>1388</v>
      </c>
      <c r="C579" s="3" t="s">
        <v>1129</v>
      </c>
      <c r="D579" s="3" t="s">
        <v>1130</v>
      </c>
      <c r="E579" s="3" t="s">
        <v>1368</v>
      </c>
    </row>
    <row r="580" spans="1:5">
      <c r="A580" s="3">
        <v>2400166</v>
      </c>
      <c r="B580" s="3" t="s">
        <v>1389</v>
      </c>
      <c r="C580" s="3" t="s">
        <v>257</v>
      </c>
      <c r="D580" s="3" t="s">
        <v>1126</v>
      </c>
      <c r="E580" s="3" t="s">
        <v>1366</v>
      </c>
    </row>
    <row r="581" spans="1:5">
      <c r="A581" s="3">
        <v>2400166</v>
      </c>
      <c r="B581" s="3" t="s">
        <v>1389</v>
      </c>
      <c r="C581" s="3" t="s">
        <v>1129</v>
      </c>
      <c r="D581" s="3" t="s">
        <v>1130</v>
      </c>
      <c r="E581" s="3" t="s">
        <v>1368</v>
      </c>
    </row>
    <row r="582" spans="1:5">
      <c r="A582" s="3">
        <v>2400174</v>
      </c>
      <c r="B582" s="3" t="s">
        <v>1390</v>
      </c>
      <c r="C582" s="3" t="s">
        <v>257</v>
      </c>
      <c r="D582" s="3" t="s">
        <v>1126</v>
      </c>
      <c r="E582" s="3" t="s">
        <v>1366</v>
      </c>
    </row>
    <row r="583" spans="1:5">
      <c r="A583" s="3">
        <v>2400174</v>
      </c>
      <c r="B583" s="3" t="s">
        <v>1390</v>
      </c>
      <c r="C583" s="3" t="s">
        <v>393</v>
      </c>
      <c r="D583" s="3" t="s">
        <v>1132</v>
      </c>
      <c r="E583" s="3" t="s">
        <v>1367</v>
      </c>
    </row>
    <row r="584" spans="1:5">
      <c r="A584" s="3">
        <v>2400174</v>
      </c>
      <c r="B584" s="3" t="s">
        <v>1390</v>
      </c>
      <c r="C584" s="3" t="s">
        <v>1129</v>
      </c>
      <c r="D584" s="3" t="s">
        <v>1130</v>
      </c>
      <c r="E584" s="3" t="s">
        <v>1368</v>
      </c>
    </row>
    <row r="585" spans="1:5">
      <c r="A585" s="3">
        <v>2400182</v>
      </c>
      <c r="B585" s="3" t="s">
        <v>1391</v>
      </c>
      <c r="C585" s="3" t="s">
        <v>257</v>
      </c>
      <c r="D585" s="3" t="s">
        <v>1126</v>
      </c>
      <c r="E585" s="3" t="s">
        <v>1366</v>
      </c>
    </row>
    <row r="586" spans="1:5">
      <c r="A586" s="3">
        <v>2400182</v>
      </c>
      <c r="B586" s="3" t="s">
        <v>1391</v>
      </c>
      <c r="C586" s="3" t="s">
        <v>1129</v>
      </c>
      <c r="D586" s="3" t="s">
        <v>1130</v>
      </c>
      <c r="E586" s="3" t="s">
        <v>1368</v>
      </c>
    </row>
    <row r="587" spans="1:5">
      <c r="A587" s="3">
        <v>2400190</v>
      </c>
      <c r="B587" s="3" t="s">
        <v>1392</v>
      </c>
      <c r="C587" s="3" t="s">
        <v>257</v>
      </c>
      <c r="D587" s="3" t="s">
        <v>1126</v>
      </c>
      <c r="E587" s="3" t="s">
        <v>1366</v>
      </c>
    </row>
    <row r="588" spans="1:5">
      <c r="A588" s="3">
        <v>2400190</v>
      </c>
      <c r="B588" s="3" t="s">
        <v>1392</v>
      </c>
      <c r="C588" s="3" t="s">
        <v>1129</v>
      </c>
      <c r="D588" s="3" t="s">
        <v>1130</v>
      </c>
      <c r="E588" s="3" t="s">
        <v>1368</v>
      </c>
    </row>
    <row r="589" spans="1:5">
      <c r="A589" s="3">
        <v>2400208</v>
      </c>
      <c r="B589" s="3" t="s">
        <v>1393</v>
      </c>
      <c r="C589" s="3" t="s">
        <v>257</v>
      </c>
      <c r="D589" s="3" t="s">
        <v>1126</v>
      </c>
      <c r="E589" s="3" t="s">
        <v>1394</v>
      </c>
    </row>
    <row r="590" spans="1:5">
      <c r="A590" s="3">
        <v>2400208</v>
      </c>
      <c r="B590" s="3" t="s">
        <v>1393</v>
      </c>
      <c r="C590" s="3" t="s">
        <v>1129</v>
      </c>
      <c r="D590" s="3" t="s">
        <v>1130</v>
      </c>
      <c r="E590" s="3" t="s">
        <v>1368</v>
      </c>
    </row>
    <row r="591" spans="1:5">
      <c r="A591" s="3">
        <v>2400216</v>
      </c>
      <c r="B591" s="3" t="s">
        <v>1395</v>
      </c>
      <c r="C591" s="3" t="s">
        <v>257</v>
      </c>
      <c r="D591" s="3" t="s">
        <v>1126</v>
      </c>
      <c r="E591" s="3" t="s">
        <v>1366</v>
      </c>
    </row>
    <row r="592" spans="1:5">
      <c r="A592" s="3">
        <v>2400216</v>
      </c>
      <c r="B592" s="3" t="s">
        <v>1395</v>
      </c>
      <c r="C592" s="3" t="s">
        <v>1129</v>
      </c>
      <c r="D592" s="3" t="s">
        <v>1130</v>
      </c>
      <c r="E592" s="3" t="s">
        <v>1368</v>
      </c>
    </row>
    <row r="593" spans="1:5">
      <c r="A593" s="3">
        <v>2400224</v>
      </c>
      <c r="B593" s="3" t="s">
        <v>1396</v>
      </c>
      <c r="C593" s="3" t="s">
        <v>257</v>
      </c>
      <c r="D593" s="3" t="s">
        <v>1126</v>
      </c>
      <c r="E593" s="3" t="s">
        <v>1394</v>
      </c>
    </row>
    <row r="594" spans="1:5">
      <c r="A594" s="3">
        <v>2400224</v>
      </c>
      <c r="B594" s="3" t="s">
        <v>1396</v>
      </c>
      <c r="C594" s="3" t="s">
        <v>1129</v>
      </c>
      <c r="D594" s="3" t="s">
        <v>1130</v>
      </c>
      <c r="E594" s="3" t="s">
        <v>1368</v>
      </c>
    </row>
    <row r="595" spans="1:5">
      <c r="A595" s="3">
        <v>2400232</v>
      </c>
      <c r="B595" s="3" t="s">
        <v>1397</v>
      </c>
      <c r="C595" s="3" t="s">
        <v>257</v>
      </c>
      <c r="D595" s="3" t="s">
        <v>1126</v>
      </c>
      <c r="E595" s="3" t="s">
        <v>1366</v>
      </c>
    </row>
    <row r="596" spans="1:5">
      <c r="A596" s="3">
        <v>2400232</v>
      </c>
      <c r="B596" s="3" t="s">
        <v>1397</v>
      </c>
      <c r="C596" s="3" t="s">
        <v>1129</v>
      </c>
      <c r="D596" s="3" t="s">
        <v>1130</v>
      </c>
      <c r="E596" s="3" t="s">
        <v>1368</v>
      </c>
    </row>
    <row r="597" spans="1:5">
      <c r="A597" s="3">
        <v>2400240</v>
      </c>
      <c r="B597" s="3" t="s">
        <v>1398</v>
      </c>
      <c r="C597" s="3" t="s">
        <v>257</v>
      </c>
      <c r="D597" s="3" t="s">
        <v>1126</v>
      </c>
      <c r="E597" s="3" t="s">
        <v>1394</v>
      </c>
    </row>
    <row r="598" spans="1:5">
      <c r="A598" s="3">
        <v>2400240</v>
      </c>
      <c r="B598" s="3" t="s">
        <v>1398</v>
      </c>
      <c r="C598" s="3" t="s">
        <v>1129</v>
      </c>
      <c r="D598" s="3" t="s">
        <v>1130</v>
      </c>
      <c r="E598" s="3" t="s">
        <v>1368</v>
      </c>
    </row>
    <row r="599" spans="1:5">
      <c r="A599" s="3">
        <v>2400257</v>
      </c>
      <c r="B599" s="3" t="s">
        <v>1399</v>
      </c>
      <c r="C599" s="3" t="s">
        <v>257</v>
      </c>
      <c r="D599" s="3" t="s">
        <v>1126</v>
      </c>
      <c r="E599" s="3" t="s">
        <v>1366</v>
      </c>
    </row>
    <row r="600" spans="1:5">
      <c r="A600" s="3">
        <v>2400257</v>
      </c>
      <c r="B600" s="3" t="s">
        <v>1399</v>
      </c>
      <c r="C600" s="3" t="s">
        <v>1129</v>
      </c>
      <c r="D600" s="3" t="s">
        <v>1130</v>
      </c>
      <c r="E600" s="3" t="s">
        <v>1368</v>
      </c>
    </row>
    <row r="601" spans="1:5">
      <c r="A601" s="3">
        <v>2400265</v>
      </c>
      <c r="B601" s="415" t="s">
        <v>1400</v>
      </c>
      <c r="C601" s="3" t="s">
        <v>257</v>
      </c>
      <c r="D601" s="3" t="s">
        <v>1126</v>
      </c>
      <c r="E601" s="3" t="s">
        <v>1366</v>
      </c>
    </row>
    <row r="602" spans="1:5">
      <c r="A602" s="3">
        <v>2400265</v>
      </c>
      <c r="B602" s="415" t="s">
        <v>1400</v>
      </c>
      <c r="C602" s="3" t="s">
        <v>1129</v>
      </c>
      <c r="D602" s="3" t="s">
        <v>1130</v>
      </c>
      <c r="E602" s="3" t="s">
        <v>1368</v>
      </c>
    </row>
    <row r="603" spans="1:5">
      <c r="A603" s="3">
        <v>2400273</v>
      </c>
      <c r="B603" s="415" t="s">
        <v>1401</v>
      </c>
      <c r="C603" s="3" t="s">
        <v>257</v>
      </c>
      <c r="D603" s="3" t="s">
        <v>1126</v>
      </c>
      <c r="E603" s="3" t="s">
        <v>1366</v>
      </c>
    </row>
    <row r="604" spans="1:5">
      <c r="A604" s="3">
        <v>2400273</v>
      </c>
      <c r="B604" s="415" t="s">
        <v>1401</v>
      </c>
      <c r="C604" s="3" t="s">
        <v>1129</v>
      </c>
      <c r="D604" s="3" t="s">
        <v>1130</v>
      </c>
      <c r="E604" s="3" t="s">
        <v>1368</v>
      </c>
    </row>
    <row r="605" spans="1:5">
      <c r="A605" s="3">
        <v>2400281</v>
      </c>
      <c r="B605" s="415" t="s">
        <v>1402</v>
      </c>
      <c r="C605" s="3" t="s">
        <v>257</v>
      </c>
      <c r="D605" s="3" t="s">
        <v>1126</v>
      </c>
      <c r="E605" s="3" t="s">
        <v>1366</v>
      </c>
    </row>
    <row r="606" spans="1:5">
      <c r="A606" s="3">
        <v>2400281</v>
      </c>
      <c r="B606" s="415" t="s">
        <v>1403</v>
      </c>
      <c r="C606" s="3" t="s">
        <v>1129</v>
      </c>
      <c r="D606" s="3" t="s">
        <v>1130</v>
      </c>
      <c r="E606" s="3" t="s">
        <v>1368</v>
      </c>
    </row>
    <row r="607" spans="1:5">
      <c r="A607" s="3">
        <v>2400299</v>
      </c>
      <c r="B607" s="415" t="s">
        <v>1404</v>
      </c>
      <c r="C607" s="3" t="s">
        <v>257</v>
      </c>
      <c r="D607" s="3" t="s">
        <v>1126</v>
      </c>
      <c r="E607" s="3" t="s">
        <v>1366</v>
      </c>
    </row>
    <row r="608" spans="1:5">
      <c r="A608" s="3">
        <v>2400299</v>
      </c>
      <c r="B608" s="415" t="s">
        <v>1404</v>
      </c>
      <c r="C608" s="3" t="s">
        <v>1129</v>
      </c>
      <c r="D608" s="3" t="s">
        <v>1130</v>
      </c>
      <c r="E608" s="3" t="s">
        <v>1368</v>
      </c>
    </row>
    <row r="609" spans="1:5">
      <c r="A609" s="3">
        <v>2400307</v>
      </c>
      <c r="B609" s="415" t="s">
        <v>1405</v>
      </c>
      <c r="C609" s="3" t="s">
        <v>257</v>
      </c>
      <c r="D609" s="3" t="s">
        <v>1126</v>
      </c>
      <c r="E609" s="3" t="s">
        <v>1366</v>
      </c>
    </row>
    <row r="610" spans="1:5">
      <c r="A610" s="3">
        <v>2400307</v>
      </c>
      <c r="B610" s="415" t="s">
        <v>1405</v>
      </c>
      <c r="C610" s="3" t="s">
        <v>1129</v>
      </c>
      <c r="D610" s="3" t="s">
        <v>1130</v>
      </c>
      <c r="E610" s="3" t="s">
        <v>1368</v>
      </c>
    </row>
    <row r="611" spans="1:5" ht="25.5">
      <c r="A611" s="3">
        <v>2400315</v>
      </c>
      <c r="B611" s="416" t="s">
        <v>1406</v>
      </c>
      <c r="C611" s="3" t="s">
        <v>257</v>
      </c>
      <c r="D611" s="3" t="s">
        <v>1126</v>
      </c>
      <c r="E611" s="3" t="s">
        <v>1366</v>
      </c>
    </row>
    <row r="612" spans="1:5" ht="25.5">
      <c r="A612" s="3">
        <v>2400315</v>
      </c>
      <c r="B612" s="416" t="s">
        <v>1406</v>
      </c>
      <c r="C612" s="3" t="s">
        <v>1129</v>
      </c>
      <c r="D612" s="3" t="s">
        <v>1130</v>
      </c>
      <c r="E612" s="3" t="s">
        <v>1368</v>
      </c>
    </row>
    <row r="613" spans="1:5">
      <c r="A613" s="3">
        <v>2400323</v>
      </c>
      <c r="B613" s="415" t="s">
        <v>1407</v>
      </c>
      <c r="C613" s="3" t="s">
        <v>257</v>
      </c>
      <c r="D613" s="3" t="s">
        <v>1126</v>
      </c>
      <c r="E613" s="3" t="s">
        <v>1366</v>
      </c>
    </row>
    <row r="614" spans="1:5">
      <c r="A614" s="3">
        <v>2400323</v>
      </c>
      <c r="B614" s="415" t="s">
        <v>1407</v>
      </c>
      <c r="C614" s="3" t="s">
        <v>1129</v>
      </c>
      <c r="D614" s="3" t="s">
        <v>1130</v>
      </c>
      <c r="E614" s="3" t="s">
        <v>1368</v>
      </c>
    </row>
    <row r="615" spans="1:5">
      <c r="A615" s="3">
        <v>2400331</v>
      </c>
      <c r="B615" s="415" t="s">
        <v>1408</v>
      </c>
      <c r="C615" s="3" t="s">
        <v>257</v>
      </c>
      <c r="D615" s="3" t="s">
        <v>1126</v>
      </c>
      <c r="E615" s="3" t="s">
        <v>1366</v>
      </c>
    </row>
    <row r="616" spans="1:5">
      <c r="A616" s="3">
        <v>2400331</v>
      </c>
      <c r="B616" s="415" t="s">
        <v>1408</v>
      </c>
      <c r="C616" s="3" t="s">
        <v>1129</v>
      </c>
      <c r="D616" s="3" t="s">
        <v>1130</v>
      </c>
      <c r="E616" s="3" t="s">
        <v>1368</v>
      </c>
    </row>
    <row r="617" spans="1:5">
      <c r="A617" s="3">
        <v>2400349</v>
      </c>
      <c r="B617" s="415" t="s">
        <v>1409</v>
      </c>
      <c r="C617" s="3" t="s">
        <v>257</v>
      </c>
      <c r="D617" s="3" t="s">
        <v>1126</v>
      </c>
      <c r="E617" s="3" t="s">
        <v>1394</v>
      </c>
    </row>
    <row r="618" spans="1:5">
      <c r="A618" s="3">
        <v>2400349</v>
      </c>
      <c r="B618" s="415" t="s">
        <v>1409</v>
      </c>
      <c r="C618" s="3" t="s">
        <v>1129</v>
      </c>
      <c r="D618" s="3" t="s">
        <v>1130</v>
      </c>
      <c r="E618" s="3" t="s">
        <v>1368</v>
      </c>
    </row>
    <row r="619" spans="1:5">
      <c r="A619" s="3">
        <v>2400356</v>
      </c>
      <c r="B619" s="415" t="s">
        <v>1410</v>
      </c>
      <c r="C619" s="3" t="s">
        <v>257</v>
      </c>
      <c r="D619" s="3" t="s">
        <v>1126</v>
      </c>
      <c r="E619" s="3" t="s">
        <v>1366</v>
      </c>
    </row>
    <row r="620" spans="1:5">
      <c r="A620" s="3">
        <v>2400356</v>
      </c>
      <c r="B620" s="415" t="s">
        <v>1410</v>
      </c>
      <c r="C620" s="3" t="s">
        <v>1129</v>
      </c>
      <c r="D620" s="3" t="s">
        <v>1130</v>
      </c>
      <c r="E620" s="3" t="s">
        <v>1368</v>
      </c>
    </row>
    <row r="621" spans="1:5">
      <c r="A621" s="3">
        <v>2400364</v>
      </c>
      <c r="B621" s="415" t="s">
        <v>1411</v>
      </c>
      <c r="C621" s="3" t="s">
        <v>257</v>
      </c>
      <c r="D621" s="3" t="s">
        <v>1126</v>
      </c>
      <c r="E621" s="3" t="s">
        <v>1394</v>
      </c>
    </row>
    <row r="622" spans="1:5">
      <c r="A622" s="3">
        <v>2400364</v>
      </c>
      <c r="B622" s="415" t="s">
        <v>1411</v>
      </c>
      <c r="C622" s="3" t="s">
        <v>1129</v>
      </c>
      <c r="D622" s="3" t="s">
        <v>1130</v>
      </c>
      <c r="E622" s="3" t="s">
        <v>1368</v>
      </c>
    </row>
    <row r="623" spans="1:5">
      <c r="A623" s="3">
        <v>2400372</v>
      </c>
      <c r="B623" s="415" t="s">
        <v>1412</v>
      </c>
      <c r="C623" s="3" t="s">
        <v>257</v>
      </c>
      <c r="D623" s="3" t="s">
        <v>1126</v>
      </c>
      <c r="E623" s="3" t="s">
        <v>1366</v>
      </c>
    </row>
    <row r="624" spans="1:5">
      <c r="A624" s="3">
        <v>2400372</v>
      </c>
      <c r="B624" s="415" t="s">
        <v>1413</v>
      </c>
      <c r="C624" s="3" t="s">
        <v>1129</v>
      </c>
      <c r="D624" s="3" t="s">
        <v>1130</v>
      </c>
      <c r="E624" s="3" t="s">
        <v>1368</v>
      </c>
    </row>
    <row r="625" spans="1:5">
      <c r="A625" s="3">
        <v>2400380</v>
      </c>
      <c r="B625" s="415" t="s">
        <v>1414</v>
      </c>
      <c r="C625" s="3" t="s">
        <v>257</v>
      </c>
      <c r="D625" s="3" t="s">
        <v>1126</v>
      </c>
      <c r="E625" s="3" t="s">
        <v>1366</v>
      </c>
    </row>
    <row r="626" spans="1:5">
      <c r="A626" s="3">
        <v>2400380</v>
      </c>
      <c r="B626" s="415" t="s">
        <v>1414</v>
      </c>
      <c r="C626" s="3" t="s">
        <v>1129</v>
      </c>
      <c r="D626" s="3" t="s">
        <v>1130</v>
      </c>
      <c r="E626" s="3" t="s">
        <v>1368</v>
      </c>
    </row>
    <row r="627" spans="1:5">
      <c r="A627" s="3">
        <v>2400398</v>
      </c>
      <c r="B627" s="415" t="s">
        <v>1415</v>
      </c>
      <c r="C627" s="3" t="s">
        <v>257</v>
      </c>
      <c r="D627" s="3" t="s">
        <v>1126</v>
      </c>
      <c r="E627" s="3" t="s">
        <v>1366</v>
      </c>
    </row>
    <row r="628" spans="1:5">
      <c r="A628" s="3">
        <v>2400398</v>
      </c>
      <c r="B628" s="3" t="s">
        <v>1415</v>
      </c>
      <c r="C628" s="3" t="s">
        <v>1129</v>
      </c>
      <c r="D628" s="3" t="s">
        <v>1130</v>
      </c>
      <c r="E628" s="3" t="s">
        <v>1368</v>
      </c>
    </row>
    <row r="629" spans="1:5">
      <c r="A629" s="3">
        <v>2400414</v>
      </c>
      <c r="B629" s="3" t="s">
        <v>1416</v>
      </c>
      <c r="C629" s="3" t="s">
        <v>257</v>
      </c>
      <c r="D629" s="3" t="s">
        <v>1126</v>
      </c>
      <c r="E629" s="3" t="s">
        <v>1366</v>
      </c>
    </row>
    <row r="630" spans="1:5">
      <c r="A630" s="3">
        <v>2400414</v>
      </c>
      <c r="B630" s="3" t="s">
        <v>1416</v>
      </c>
      <c r="C630" s="3" t="s">
        <v>1129</v>
      </c>
      <c r="D630" s="3" t="s">
        <v>1130</v>
      </c>
      <c r="E630" s="3" t="s">
        <v>1368</v>
      </c>
    </row>
    <row r="631" spans="1:5">
      <c r="A631" s="3">
        <v>2400422</v>
      </c>
      <c r="B631" s="3" t="s">
        <v>1417</v>
      </c>
      <c r="C631" s="3" t="s">
        <v>257</v>
      </c>
      <c r="D631" s="3" t="s">
        <v>1126</v>
      </c>
      <c r="E631" s="3" t="s">
        <v>1366</v>
      </c>
    </row>
    <row r="632" spans="1:5">
      <c r="A632" s="3">
        <v>2400422</v>
      </c>
      <c r="B632" s="3" t="s">
        <v>1417</v>
      </c>
      <c r="C632" s="3" t="s">
        <v>1129</v>
      </c>
      <c r="D632" s="3" t="s">
        <v>1130</v>
      </c>
      <c r="E632" s="3" t="s">
        <v>1368</v>
      </c>
    </row>
    <row r="633" spans="1:5">
      <c r="A633" s="3">
        <v>2400430</v>
      </c>
      <c r="B633" s="3" t="s">
        <v>1418</v>
      </c>
      <c r="C633" s="3" t="s">
        <v>257</v>
      </c>
      <c r="D633" s="3" t="s">
        <v>1126</v>
      </c>
      <c r="E633" s="3" t="s">
        <v>1366</v>
      </c>
    </row>
    <row r="634" spans="1:5">
      <c r="A634" s="3">
        <v>2400430</v>
      </c>
      <c r="B634" s="3" t="s">
        <v>1418</v>
      </c>
      <c r="C634" s="3" t="s">
        <v>1129</v>
      </c>
      <c r="D634" s="3" t="s">
        <v>1130</v>
      </c>
      <c r="E634" s="3" t="s">
        <v>1368</v>
      </c>
    </row>
    <row r="635" spans="1:5">
      <c r="A635" s="3">
        <v>2400448</v>
      </c>
      <c r="B635" s="3" t="s">
        <v>1419</v>
      </c>
      <c r="C635" s="3" t="s">
        <v>257</v>
      </c>
      <c r="D635" s="3" t="s">
        <v>1126</v>
      </c>
      <c r="E635" s="3" t="s">
        <v>1394</v>
      </c>
    </row>
    <row r="636" spans="1:5">
      <c r="A636" s="3">
        <v>2400448</v>
      </c>
      <c r="B636" s="3" t="s">
        <v>1419</v>
      </c>
      <c r="C636" s="3" t="s">
        <v>1129</v>
      </c>
      <c r="D636" s="3" t="s">
        <v>1130</v>
      </c>
      <c r="E636" s="3" t="s">
        <v>1368</v>
      </c>
    </row>
    <row r="637" spans="1:5">
      <c r="A637" s="3">
        <v>2400455</v>
      </c>
      <c r="B637" s="3" t="s">
        <v>1420</v>
      </c>
      <c r="C637" s="3" t="s">
        <v>257</v>
      </c>
      <c r="D637" s="3" t="s">
        <v>1126</v>
      </c>
      <c r="E637" s="3" t="s">
        <v>1366</v>
      </c>
    </row>
    <row r="638" spans="1:5">
      <c r="A638" s="3">
        <v>2400455</v>
      </c>
      <c r="B638" s="3" t="s">
        <v>1420</v>
      </c>
      <c r="C638" s="3" t="s">
        <v>1129</v>
      </c>
      <c r="D638" s="3" t="s">
        <v>1130</v>
      </c>
      <c r="E638" s="3" t="s">
        <v>1368</v>
      </c>
    </row>
    <row r="639" spans="1:5">
      <c r="A639" s="3">
        <v>2400463</v>
      </c>
      <c r="B639" s="3" t="s">
        <v>1421</v>
      </c>
      <c r="C639" s="3" t="s">
        <v>257</v>
      </c>
      <c r="D639" s="3" t="s">
        <v>1126</v>
      </c>
      <c r="E639" s="3" t="s">
        <v>1366</v>
      </c>
    </row>
    <row r="640" spans="1:5">
      <c r="A640" s="3">
        <v>2400463</v>
      </c>
      <c r="B640" s="3" t="s">
        <v>1421</v>
      </c>
      <c r="C640" s="3" t="s">
        <v>1129</v>
      </c>
      <c r="D640" s="3" t="s">
        <v>1130</v>
      </c>
      <c r="E640" s="3" t="s">
        <v>1368</v>
      </c>
    </row>
    <row r="641" spans="1:5">
      <c r="A641" s="3">
        <v>2400471</v>
      </c>
      <c r="B641" s="3" t="s">
        <v>1422</v>
      </c>
      <c r="C641" s="3" t="s">
        <v>257</v>
      </c>
      <c r="D641" s="3" t="s">
        <v>1126</v>
      </c>
      <c r="E641" s="3" t="s">
        <v>1366</v>
      </c>
    </row>
    <row r="642" spans="1:5">
      <c r="A642" s="3">
        <v>2400471</v>
      </c>
      <c r="B642" s="3" t="s">
        <v>1422</v>
      </c>
      <c r="C642" s="3" t="s">
        <v>393</v>
      </c>
      <c r="D642" s="3" t="s">
        <v>1132</v>
      </c>
      <c r="E642" s="3" t="s">
        <v>1367</v>
      </c>
    </row>
    <row r="643" spans="1:5">
      <c r="A643" s="3">
        <v>2400471</v>
      </c>
      <c r="B643" s="3" t="s">
        <v>1422</v>
      </c>
      <c r="C643" s="3" t="s">
        <v>1129</v>
      </c>
      <c r="D643" s="3" t="s">
        <v>1130</v>
      </c>
      <c r="E643" s="3" t="s">
        <v>1368</v>
      </c>
    </row>
    <row r="644" spans="1:5">
      <c r="A644" s="3">
        <v>2400489</v>
      </c>
      <c r="B644" s="3" t="s">
        <v>1423</v>
      </c>
      <c r="C644" s="3" t="s">
        <v>257</v>
      </c>
      <c r="D644" s="3" t="s">
        <v>1126</v>
      </c>
      <c r="E644" s="3" t="s">
        <v>1366</v>
      </c>
    </row>
    <row r="645" spans="1:5">
      <c r="A645" s="3">
        <v>2400489</v>
      </c>
      <c r="B645" s="3" t="s">
        <v>1423</v>
      </c>
      <c r="C645" s="3" t="s">
        <v>393</v>
      </c>
      <c r="D645" s="3" t="s">
        <v>1132</v>
      </c>
      <c r="E645" s="3" t="s">
        <v>1367</v>
      </c>
    </row>
    <row r="646" spans="1:5">
      <c r="A646" s="3">
        <v>2400489</v>
      </c>
      <c r="B646" s="3" t="s">
        <v>1423</v>
      </c>
      <c r="C646" s="3" t="s">
        <v>1129</v>
      </c>
      <c r="D646" s="3" t="s">
        <v>1130</v>
      </c>
      <c r="E646" s="3" t="s">
        <v>1368</v>
      </c>
    </row>
    <row r="647" spans="1:5">
      <c r="A647" s="3">
        <v>2400497</v>
      </c>
      <c r="B647" s="3" t="s">
        <v>1424</v>
      </c>
      <c r="C647" s="3" t="s">
        <v>257</v>
      </c>
      <c r="D647" s="3" t="s">
        <v>1126</v>
      </c>
      <c r="E647" s="3" t="s">
        <v>1366</v>
      </c>
    </row>
    <row r="648" spans="1:5">
      <c r="A648" s="3">
        <v>2400497</v>
      </c>
      <c r="B648" s="3" t="s">
        <v>1424</v>
      </c>
      <c r="C648" s="3" t="s">
        <v>393</v>
      </c>
      <c r="D648" s="3" t="s">
        <v>1132</v>
      </c>
      <c r="E648" s="3" t="s">
        <v>1367</v>
      </c>
    </row>
    <row r="649" spans="1:5">
      <c r="A649" s="3">
        <v>2400497</v>
      </c>
      <c r="B649" s="3" t="s">
        <v>1424</v>
      </c>
      <c r="C649" s="3" t="s">
        <v>1129</v>
      </c>
      <c r="D649" s="3" t="s">
        <v>1130</v>
      </c>
      <c r="E649" s="3" t="s">
        <v>1368</v>
      </c>
    </row>
    <row r="650" spans="1:5">
      <c r="A650" s="3">
        <v>2400505</v>
      </c>
      <c r="B650" s="3" t="s">
        <v>1425</v>
      </c>
      <c r="C650" s="3" t="s">
        <v>257</v>
      </c>
      <c r="D650" s="3" t="s">
        <v>1126</v>
      </c>
      <c r="E650" s="3" t="s">
        <v>1366</v>
      </c>
    </row>
    <row r="651" spans="1:5">
      <c r="A651" s="3">
        <v>2400505</v>
      </c>
      <c r="B651" s="3" t="s">
        <v>1425</v>
      </c>
      <c r="C651" s="3" t="s">
        <v>1129</v>
      </c>
      <c r="D651" s="3" t="s">
        <v>1130</v>
      </c>
      <c r="E651" s="3" t="s">
        <v>1368</v>
      </c>
    </row>
    <row r="652" spans="1:5">
      <c r="A652" s="3">
        <v>2400513</v>
      </c>
      <c r="B652" s="3" t="s">
        <v>1426</v>
      </c>
      <c r="C652" s="3" t="s">
        <v>257</v>
      </c>
      <c r="D652" s="3" t="s">
        <v>1126</v>
      </c>
      <c r="E652" s="3" t="s">
        <v>1366</v>
      </c>
    </row>
    <row r="653" spans="1:5">
      <c r="A653" s="3">
        <v>2400513</v>
      </c>
      <c r="B653" s="3" t="s">
        <v>1426</v>
      </c>
      <c r="C653" s="3" t="s">
        <v>1129</v>
      </c>
      <c r="D653" s="3" t="s">
        <v>1130</v>
      </c>
      <c r="E653" s="3" t="s">
        <v>1368</v>
      </c>
    </row>
    <row r="654" spans="1:5">
      <c r="A654" s="3">
        <v>2400521</v>
      </c>
      <c r="B654" s="3" t="s">
        <v>1427</v>
      </c>
      <c r="C654" s="3" t="s">
        <v>257</v>
      </c>
      <c r="D654" s="3" t="s">
        <v>1126</v>
      </c>
      <c r="E654" s="3" t="s">
        <v>1366</v>
      </c>
    </row>
    <row r="655" spans="1:5">
      <c r="A655" s="3">
        <v>2400521</v>
      </c>
      <c r="B655" s="3" t="s">
        <v>1427</v>
      </c>
      <c r="C655" s="3" t="s">
        <v>1129</v>
      </c>
      <c r="D655" s="3" t="s">
        <v>1130</v>
      </c>
      <c r="E655" s="3" t="s">
        <v>1368</v>
      </c>
    </row>
    <row r="656" spans="1:5">
      <c r="A656" s="3">
        <v>2400539</v>
      </c>
      <c r="B656" s="3" t="s">
        <v>1428</v>
      </c>
      <c r="C656" s="3" t="s">
        <v>257</v>
      </c>
      <c r="D656" s="3" t="s">
        <v>1126</v>
      </c>
      <c r="E656" s="3" t="s">
        <v>1366</v>
      </c>
    </row>
    <row r="657" spans="1:5">
      <c r="A657" s="3">
        <v>2400539</v>
      </c>
      <c r="B657" s="3" t="s">
        <v>1428</v>
      </c>
      <c r="C657" s="3" t="s">
        <v>1129</v>
      </c>
      <c r="D657" s="3" t="s">
        <v>1130</v>
      </c>
      <c r="E657" s="3" t="s">
        <v>1368</v>
      </c>
    </row>
    <row r="658" spans="1:5">
      <c r="A658" s="3">
        <v>2400547</v>
      </c>
      <c r="B658" s="3" t="s">
        <v>1429</v>
      </c>
      <c r="C658" s="3" t="s">
        <v>257</v>
      </c>
      <c r="D658" s="3" t="s">
        <v>1126</v>
      </c>
      <c r="E658" s="3" t="s">
        <v>1366</v>
      </c>
    </row>
    <row r="659" spans="1:5">
      <c r="A659" s="3">
        <v>2400547</v>
      </c>
      <c r="B659" s="3" t="s">
        <v>1429</v>
      </c>
      <c r="C659" s="3" t="s">
        <v>393</v>
      </c>
      <c r="D659" s="3" t="s">
        <v>1132</v>
      </c>
      <c r="E659" s="3" t="s">
        <v>1367</v>
      </c>
    </row>
    <row r="660" spans="1:5">
      <c r="A660" s="3">
        <v>2400547</v>
      </c>
      <c r="B660" s="3" t="s">
        <v>1429</v>
      </c>
      <c r="C660" s="3" t="s">
        <v>1129</v>
      </c>
      <c r="D660" s="3" t="s">
        <v>1130</v>
      </c>
      <c r="E660" s="3" t="s">
        <v>1368</v>
      </c>
    </row>
    <row r="661" spans="1:5">
      <c r="A661" s="3">
        <v>2400554</v>
      </c>
      <c r="B661" s="3" t="s">
        <v>1430</v>
      </c>
      <c r="C661" s="3" t="s">
        <v>257</v>
      </c>
      <c r="D661" s="3" t="s">
        <v>1126</v>
      </c>
      <c r="E661" s="3" t="s">
        <v>1366</v>
      </c>
    </row>
    <row r="662" spans="1:5">
      <c r="A662" s="3">
        <v>2400554</v>
      </c>
      <c r="B662" s="3" t="s">
        <v>1430</v>
      </c>
      <c r="C662" s="3" t="s">
        <v>393</v>
      </c>
      <c r="D662" s="3" t="s">
        <v>1132</v>
      </c>
      <c r="E662" s="3" t="s">
        <v>1367</v>
      </c>
    </row>
    <row r="663" spans="1:5">
      <c r="A663" s="3">
        <v>2400554</v>
      </c>
      <c r="B663" s="3" t="s">
        <v>1430</v>
      </c>
      <c r="C663" s="3" t="s">
        <v>1129</v>
      </c>
      <c r="D663" s="3" t="s">
        <v>1130</v>
      </c>
      <c r="E663" s="3" t="s">
        <v>1368</v>
      </c>
    </row>
    <row r="664" spans="1:5">
      <c r="A664" s="3">
        <v>2400562</v>
      </c>
      <c r="B664" s="3" t="s">
        <v>1431</v>
      </c>
      <c r="C664" s="3" t="s">
        <v>257</v>
      </c>
      <c r="D664" s="3" t="s">
        <v>1126</v>
      </c>
      <c r="E664" s="3" t="s">
        <v>1366</v>
      </c>
    </row>
    <row r="665" spans="1:5">
      <c r="A665" s="3">
        <v>2400562</v>
      </c>
      <c r="B665" s="3" t="s">
        <v>1431</v>
      </c>
      <c r="C665" s="3" t="s">
        <v>1129</v>
      </c>
      <c r="D665" s="3" t="s">
        <v>1130</v>
      </c>
      <c r="E665" s="3" t="s">
        <v>1368</v>
      </c>
    </row>
    <row r="666" spans="1:5">
      <c r="A666" s="3">
        <v>2400570</v>
      </c>
      <c r="B666" s="3" t="s">
        <v>1432</v>
      </c>
      <c r="C666" s="3" t="s">
        <v>257</v>
      </c>
      <c r="D666" s="3" t="s">
        <v>1126</v>
      </c>
      <c r="E666" s="3" t="s">
        <v>1366</v>
      </c>
    </row>
    <row r="667" spans="1:5">
      <c r="A667" s="3">
        <v>2400570</v>
      </c>
      <c r="B667" s="3" t="s">
        <v>1432</v>
      </c>
      <c r="C667" s="3" t="s">
        <v>1129</v>
      </c>
      <c r="D667" s="3" t="s">
        <v>1130</v>
      </c>
      <c r="E667" s="3" t="s">
        <v>1368</v>
      </c>
    </row>
    <row r="668" spans="1:5">
      <c r="A668" s="3">
        <v>2400588</v>
      </c>
      <c r="B668" s="3" t="s">
        <v>1433</v>
      </c>
      <c r="C668" s="3" t="s">
        <v>257</v>
      </c>
      <c r="D668" s="3" t="s">
        <v>1126</v>
      </c>
      <c r="E668" s="3" t="s">
        <v>1366</v>
      </c>
    </row>
    <row r="669" spans="1:5">
      <c r="A669" s="3">
        <v>2400588</v>
      </c>
      <c r="B669" s="3" t="s">
        <v>1433</v>
      </c>
      <c r="C669" s="3" t="s">
        <v>1129</v>
      </c>
      <c r="D669" s="3" t="s">
        <v>1130</v>
      </c>
      <c r="E669" s="3" t="s">
        <v>1368</v>
      </c>
    </row>
    <row r="670" spans="1:5">
      <c r="A670" s="3">
        <v>2400596</v>
      </c>
      <c r="B670" s="3" t="s">
        <v>1434</v>
      </c>
      <c r="C670" s="3" t="s">
        <v>257</v>
      </c>
      <c r="D670" s="3" t="s">
        <v>1126</v>
      </c>
      <c r="E670" s="3" t="s">
        <v>1366</v>
      </c>
    </row>
    <row r="671" spans="1:5">
      <c r="A671" s="3">
        <v>2400596</v>
      </c>
      <c r="B671" s="3" t="s">
        <v>1434</v>
      </c>
      <c r="C671" s="3" t="s">
        <v>1129</v>
      </c>
      <c r="D671" s="3" t="s">
        <v>1130</v>
      </c>
      <c r="E671" s="3" t="s">
        <v>1368</v>
      </c>
    </row>
    <row r="672" spans="1:5">
      <c r="A672" s="3">
        <v>2400604</v>
      </c>
      <c r="B672" s="3" t="s">
        <v>1435</v>
      </c>
      <c r="C672" s="3" t="s">
        <v>257</v>
      </c>
      <c r="D672" s="3" t="s">
        <v>1126</v>
      </c>
      <c r="E672" s="3" t="s">
        <v>1366</v>
      </c>
    </row>
    <row r="673" spans="1:5">
      <c r="A673" s="3">
        <v>2400604</v>
      </c>
      <c r="B673" s="3" t="s">
        <v>1435</v>
      </c>
      <c r="C673" s="3" t="s">
        <v>1129</v>
      </c>
      <c r="D673" s="3" t="s">
        <v>1130</v>
      </c>
      <c r="E673" s="3" t="s">
        <v>1368</v>
      </c>
    </row>
    <row r="674" spans="1:5">
      <c r="A674" s="3">
        <v>2400612</v>
      </c>
      <c r="B674" s="3" t="s">
        <v>1436</v>
      </c>
      <c r="C674" s="3" t="s">
        <v>257</v>
      </c>
      <c r="D674" s="3" t="s">
        <v>1126</v>
      </c>
      <c r="E674" s="3" t="s">
        <v>1366</v>
      </c>
    </row>
    <row r="675" spans="1:5">
      <c r="A675" s="3">
        <v>2400612</v>
      </c>
      <c r="B675" s="3" t="s">
        <v>1436</v>
      </c>
      <c r="C675" s="3" t="s">
        <v>1129</v>
      </c>
      <c r="D675" s="3" t="s">
        <v>1130</v>
      </c>
      <c r="E675" s="3" t="s">
        <v>1368</v>
      </c>
    </row>
    <row r="676" spans="1:5">
      <c r="A676" s="3">
        <v>2400620</v>
      </c>
      <c r="B676" s="3" t="s">
        <v>1437</v>
      </c>
      <c r="C676" s="3" t="s">
        <v>257</v>
      </c>
      <c r="D676" s="3" t="s">
        <v>1126</v>
      </c>
      <c r="E676" s="3" t="s">
        <v>1366</v>
      </c>
    </row>
    <row r="677" spans="1:5">
      <c r="A677" s="3">
        <v>2400620</v>
      </c>
      <c r="B677" s="3" t="s">
        <v>1437</v>
      </c>
      <c r="C677" s="3" t="s">
        <v>1129</v>
      </c>
      <c r="D677" s="3" t="s">
        <v>1130</v>
      </c>
      <c r="E677" s="3" t="s">
        <v>1368</v>
      </c>
    </row>
    <row r="678" spans="1:5">
      <c r="A678" s="3">
        <v>2400638</v>
      </c>
      <c r="B678" s="3" t="s">
        <v>1438</v>
      </c>
      <c r="C678" s="3" t="s">
        <v>257</v>
      </c>
      <c r="D678" s="3" t="s">
        <v>1126</v>
      </c>
      <c r="E678" s="3" t="s">
        <v>1366</v>
      </c>
    </row>
    <row r="679" spans="1:5">
      <c r="A679" s="3">
        <v>2400638</v>
      </c>
      <c r="B679" s="3" t="s">
        <v>1438</v>
      </c>
      <c r="C679" s="3" t="s">
        <v>393</v>
      </c>
      <c r="D679" s="3" t="s">
        <v>1132</v>
      </c>
      <c r="E679" s="3" t="s">
        <v>1367</v>
      </c>
    </row>
    <row r="680" spans="1:5">
      <c r="A680" s="3">
        <v>2400638</v>
      </c>
      <c r="B680" s="3" t="s">
        <v>1438</v>
      </c>
      <c r="C680" s="3" t="s">
        <v>1129</v>
      </c>
      <c r="D680" s="3" t="s">
        <v>1130</v>
      </c>
      <c r="E680" s="3" t="s">
        <v>1368</v>
      </c>
    </row>
    <row r="681" spans="1:5">
      <c r="A681" s="3">
        <v>2400646</v>
      </c>
      <c r="B681" s="3" t="s">
        <v>1439</v>
      </c>
      <c r="C681" s="3" t="s">
        <v>257</v>
      </c>
      <c r="D681" s="3" t="s">
        <v>1126</v>
      </c>
      <c r="E681" s="3" t="s">
        <v>1366</v>
      </c>
    </row>
    <row r="682" spans="1:5">
      <c r="A682" s="3">
        <v>2400646</v>
      </c>
      <c r="B682" s="3" t="s">
        <v>1439</v>
      </c>
      <c r="C682" s="3" t="s">
        <v>393</v>
      </c>
      <c r="D682" s="3" t="s">
        <v>1132</v>
      </c>
      <c r="E682" s="3" t="s">
        <v>1367</v>
      </c>
    </row>
    <row r="683" spans="1:5">
      <c r="A683" s="3">
        <v>2400646</v>
      </c>
      <c r="B683" s="3" t="s">
        <v>1439</v>
      </c>
      <c r="C683" s="3" t="s">
        <v>1129</v>
      </c>
      <c r="D683" s="3" t="s">
        <v>1130</v>
      </c>
      <c r="E683" s="3" t="s">
        <v>1368</v>
      </c>
    </row>
    <row r="684" spans="1:5">
      <c r="A684" s="3">
        <v>2400653</v>
      </c>
      <c r="B684" s="3" t="s">
        <v>1440</v>
      </c>
      <c r="C684" s="3" t="s">
        <v>257</v>
      </c>
      <c r="D684" s="3" t="s">
        <v>1126</v>
      </c>
      <c r="E684" s="3" t="s">
        <v>1366</v>
      </c>
    </row>
    <row r="685" spans="1:5">
      <c r="A685" s="3">
        <v>2400653</v>
      </c>
      <c r="B685" s="3" t="s">
        <v>1440</v>
      </c>
      <c r="C685" s="3" t="s">
        <v>393</v>
      </c>
      <c r="D685" s="3" t="s">
        <v>1132</v>
      </c>
      <c r="E685" s="3" t="s">
        <v>1367</v>
      </c>
    </row>
    <row r="686" spans="1:5">
      <c r="A686" s="3">
        <v>2400653</v>
      </c>
      <c r="B686" s="3" t="s">
        <v>1440</v>
      </c>
      <c r="C686" s="3" t="s">
        <v>1129</v>
      </c>
      <c r="D686" s="3" t="s">
        <v>1130</v>
      </c>
      <c r="E686" s="3" t="s">
        <v>1368</v>
      </c>
    </row>
    <row r="687" spans="1:5">
      <c r="A687" s="3">
        <v>2400661</v>
      </c>
      <c r="B687" s="3" t="s">
        <v>1441</v>
      </c>
      <c r="C687" s="3" t="s">
        <v>257</v>
      </c>
      <c r="D687" s="3" t="s">
        <v>1126</v>
      </c>
      <c r="E687" s="3" t="s">
        <v>1366</v>
      </c>
    </row>
    <row r="688" spans="1:5">
      <c r="A688" s="3">
        <v>2400661</v>
      </c>
      <c r="B688" s="3" t="s">
        <v>1441</v>
      </c>
      <c r="C688" s="3" t="s">
        <v>1129</v>
      </c>
      <c r="D688" s="3" t="s">
        <v>1130</v>
      </c>
      <c r="E688" s="3" t="s">
        <v>1368</v>
      </c>
    </row>
    <row r="689" spans="1:5">
      <c r="A689" s="3">
        <v>2400679</v>
      </c>
      <c r="B689" s="3" t="s">
        <v>1442</v>
      </c>
      <c r="C689" s="3" t="s">
        <v>257</v>
      </c>
      <c r="D689" s="3" t="s">
        <v>1126</v>
      </c>
      <c r="E689" s="3" t="s">
        <v>1366</v>
      </c>
    </row>
    <row r="690" spans="1:5">
      <c r="A690" s="3">
        <v>2400679</v>
      </c>
      <c r="B690" s="3" t="s">
        <v>1442</v>
      </c>
      <c r="C690" s="3" t="s">
        <v>393</v>
      </c>
      <c r="D690" s="3" t="s">
        <v>1132</v>
      </c>
      <c r="E690" s="3" t="s">
        <v>1367</v>
      </c>
    </row>
    <row r="691" spans="1:5">
      <c r="A691" s="3">
        <v>2400679</v>
      </c>
      <c r="B691" s="3" t="s">
        <v>1442</v>
      </c>
      <c r="C691" s="3" t="s">
        <v>1129</v>
      </c>
      <c r="D691" s="3" t="s">
        <v>1130</v>
      </c>
      <c r="E691" s="3" t="s">
        <v>1368</v>
      </c>
    </row>
    <row r="692" spans="1:5">
      <c r="A692" s="3">
        <v>2400687</v>
      </c>
      <c r="B692" s="3" t="s">
        <v>1443</v>
      </c>
      <c r="C692" s="3" t="s">
        <v>257</v>
      </c>
      <c r="D692" s="3" t="s">
        <v>1126</v>
      </c>
      <c r="E692" s="3" t="s">
        <v>1366</v>
      </c>
    </row>
    <row r="693" spans="1:5">
      <c r="A693" s="3">
        <v>2400687</v>
      </c>
      <c r="B693" s="3" t="s">
        <v>1443</v>
      </c>
      <c r="C693" s="3" t="s">
        <v>1129</v>
      </c>
      <c r="D693" s="3" t="s">
        <v>1130</v>
      </c>
      <c r="E693" s="3" t="s">
        <v>1368</v>
      </c>
    </row>
    <row r="694" spans="1:5">
      <c r="A694" s="3">
        <v>2400695</v>
      </c>
      <c r="B694" s="3" t="s">
        <v>1444</v>
      </c>
      <c r="C694" s="3" t="s">
        <v>257</v>
      </c>
      <c r="D694" s="3" t="s">
        <v>1126</v>
      </c>
      <c r="E694" s="3" t="s">
        <v>1366</v>
      </c>
    </row>
    <row r="695" spans="1:5">
      <c r="A695" s="3">
        <v>2400695</v>
      </c>
      <c r="B695" s="3" t="s">
        <v>1444</v>
      </c>
      <c r="C695" s="3" t="s">
        <v>1129</v>
      </c>
      <c r="D695" s="3" t="s">
        <v>1130</v>
      </c>
      <c r="E695" s="3" t="s">
        <v>1368</v>
      </c>
    </row>
    <row r="696" spans="1:5">
      <c r="A696" s="3">
        <v>2400703</v>
      </c>
      <c r="B696" s="3" t="s">
        <v>1445</v>
      </c>
      <c r="C696" s="3" t="s">
        <v>257</v>
      </c>
      <c r="D696" s="3" t="s">
        <v>1126</v>
      </c>
      <c r="E696" s="3" t="s">
        <v>1366</v>
      </c>
    </row>
    <row r="697" spans="1:5">
      <c r="A697" s="3">
        <v>2400703</v>
      </c>
      <c r="B697" s="3" t="s">
        <v>1445</v>
      </c>
      <c r="C697" s="3" t="s">
        <v>1129</v>
      </c>
      <c r="D697" s="3" t="s">
        <v>1130</v>
      </c>
      <c r="E697" s="3" t="s">
        <v>1368</v>
      </c>
    </row>
    <row r="698" spans="1:5">
      <c r="A698" s="3">
        <v>2400711</v>
      </c>
      <c r="B698" s="3" t="s">
        <v>1446</v>
      </c>
      <c r="C698" s="3" t="s">
        <v>257</v>
      </c>
      <c r="D698" s="3" t="s">
        <v>1126</v>
      </c>
      <c r="E698" s="3" t="s">
        <v>1366</v>
      </c>
    </row>
    <row r="699" spans="1:5">
      <c r="A699" s="3">
        <v>2400711</v>
      </c>
      <c r="B699" s="3" t="s">
        <v>1446</v>
      </c>
      <c r="C699" s="3" t="s">
        <v>1129</v>
      </c>
      <c r="D699" s="3" t="s">
        <v>1130</v>
      </c>
      <c r="E699" s="3" t="s">
        <v>1368</v>
      </c>
    </row>
    <row r="700" spans="1:5">
      <c r="A700" s="3">
        <v>2400729</v>
      </c>
      <c r="B700" s="3" t="s">
        <v>1447</v>
      </c>
      <c r="C700" s="3" t="s">
        <v>257</v>
      </c>
      <c r="D700" s="3" t="s">
        <v>1126</v>
      </c>
      <c r="E700" s="3" t="s">
        <v>1366</v>
      </c>
    </row>
    <row r="701" spans="1:5">
      <c r="A701" s="3">
        <v>2400729</v>
      </c>
      <c r="B701" s="3" t="s">
        <v>1448</v>
      </c>
      <c r="C701" s="3" t="s">
        <v>1129</v>
      </c>
      <c r="D701" s="3" t="s">
        <v>1130</v>
      </c>
      <c r="E701" s="3" t="s">
        <v>1368</v>
      </c>
    </row>
    <row r="702" spans="1:5">
      <c r="A702" s="3">
        <v>2400737</v>
      </c>
      <c r="B702" s="3" t="s">
        <v>1449</v>
      </c>
      <c r="C702" s="3" t="s">
        <v>257</v>
      </c>
      <c r="D702" s="3" t="s">
        <v>1126</v>
      </c>
      <c r="E702" s="3" t="s">
        <v>1366</v>
      </c>
    </row>
    <row r="703" spans="1:5">
      <c r="A703" s="3">
        <v>2400737</v>
      </c>
      <c r="B703" s="3" t="s">
        <v>1449</v>
      </c>
      <c r="C703" s="3" t="s">
        <v>1129</v>
      </c>
      <c r="D703" s="3" t="s">
        <v>1130</v>
      </c>
      <c r="E703" s="3" t="s">
        <v>1368</v>
      </c>
    </row>
    <row r="704" spans="1:5">
      <c r="A704" s="3">
        <v>2400745</v>
      </c>
      <c r="B704" s="3" t="s">
        <v>1450</v>
      </c>
      <c r="C704" s="3" t="s">
        <v>257</v>
      </c>
      <c r="D704" s="3" t="s">
        <v>1126</v>
      </c>
      <c r="E704" s="3" t="s">
        <v>1366</v>
      </c>
    </row>
    <row r="705" spans="1:5">
      <c r="A705" s="3">
        <v>2400745</v>
      </c>
      <c r="B705" s="3" t="s">
        <v>1450</v>
      </c>
      <c r="C705" s="3" t="s">
        <v>1129</v>
      </c>
      <c r="D705" s="3" t="s">
        <v>1130</v>
      </c>
      <c r="E705" s="3" t="s">
        <v>1368</v>
      </c>
    </row>
    <row r="706" spans="1:5">
      <c r="A706" s="3">
        <v>2400752</v>
      </c>
      <c r="B706" s="3" t="s">
        <v>1451</v>
      </c>
      <c r="C706" s="3" t="s">
        <v>257</v>
      </c>
      <c r="D706" s="3" t="s">
        <v>1126</v>
      </c>
      <c r="E706" s="3" t="s">
        <v>1366</v>
      </c>
    </row>
    <row r="707" spans="1:5">
      <c r="A707" s="3">
        <v>2400752</v>
      </c>
      <c r="B707" s="3" t="s">
        <v>1451</v>
      </c>
      <c r="C707" s="3" t="s">
        <v>1129</v>
      </c>
      <c r="D707" s="3" t="s">
        <v>1130</v>
      </c>
      <c r="E707" s="3" t="s">
        <v>1368</v>
      </c>
    </row>
    <row r="708" spans="1:5">
      <c r="A708" s="3">
        <v>2400760</v>
      </c>
      <c r="B708" s="3" t="s">
        <v>1452</v>
      </c>
      <c r="C708" s="3" t="s">
        <v>257</v>
      </c>
      <c r="D708" s="3" t="s">
        <v>1126</v>
      </c>
      <c r="E708" s="3" t="s">
        <v>1366</v>
      </c>
    </row>
    <row r="709" spans="1:5">
      <c r="A709" s="3">
        <v>2400760</v>
      </c>
      <c r="B709" s="3" t="s">
        <v>1453</v>
      </c>
      <c r="C709" s="3" t="s">
        <v>1129</v>
      </c>
      <c r="D709" s="3" t="s">
        <v>1130</v>
      </c>
      <c r="E709" s="3" t="s">
        <v>1368</v>
      </c>
    </row>
    <row r="710" spans="1:5">
      <c r="A710" s="3">
        <v>2400778</v>
      </c>
      <c r="B710" s="3" t="s">
        <v>1454</v>
      </c>
      <c r="C710" s="3" t="s">
        <v>257</v>
      </c>
      <c r="D710" s="3" t="s">
        <v>1126</v>
      </c>
      <c r="E710" s="3" t="s">
        <v>1366</v>
      </c>
    </row>
    <row r="711" spans="1:5">
      <c r="A711" s="3">
        <v>2400778</v>
      </c>
      <c r="B711" s="3" t="s">
        <v>1454</v>
      </c>
      <c r="C711" s="3" t="s">
        <v>1129</v>
      </c>
      <c r="D711" s="3" t="s">
        <v>1130</v>
      </c>
      <c r="E711" s="3" t="s">
        <v>1368</v>
      </c>
    </row>
    <row r="712" spans="1:5">
      <c r="A712" s="3">
        <v>2400786</v>
      </c>
      <c r="B712" s="3" t="s">
        <v>1455</v>
      </c>
      <c r="C712" s="3" t="s">
        <v>257</v>
      </c>
      <c r="D712" s="3" t="s">
        <v>1126</v>
      </c>
      <c r="E712" s="3" t="s">
        <v>1366</v>
      </c>
    </row>
    <row r="713" spans="1:5">
      <c r="A713" s="3">
        <v>2400786</v>
      </c>
      <c r="B713" s="3" t="s">
        <v>1455</v>
      </c>
      <c r="C713" s="3" t="s">
        <v>1129</v>
      </c>
      <c r="D713" s="3" t="s">
        <v>1130</v>
      </c>
      <c r="E713" s="3" t="s">
        <v>1368</v>
      </c>
    </row>
    <row r="714" spans="1:5">
      <c r="A714" s="3">
        <v>2400794</v>
      </c>
      <c r="B714" s="3" t="s">
        <v>1456</v>
      </c>
      <c r="C714" s="3" t="s">
        <v>257</v>
      </c>
      <c r="D714" s="3" t="s">
        <v>1126</v>
      </c>
      <c r="E714" s="3" t="s">
        <v>1366</v>
      </c>
    </row>
    <row r="715" spans="1:5">
      <c r="A715" s="3">
        <v>2400794</v>
      </c>
      <c r="B715" s="3" t="s">
        <v>1456</v>
      </c>
      <c r="C715" s="3" t="s">
        <v>1129</v>
      </c>
      <c r="D715" s="3" t="s">
        <v>1130</v>
      </c>
      <c r="E715" s="3" t="s">
        <v>1368</v>
      </c>
    </row>
    <row r="716" spans="1:5" ht="25.5">
      <c r="A716" s="3">
        <v>2400802</v>
      </c>
      <c r="B716" s="414" t="s">
        <v>1457</v>
      </c>
      <c r="C716" s="3" t="s">
        <v>257</v>
      </c>
      <c r="D716" s="3" t="s">
        <v>1126</v>
      </c>
      <c r="E716" s="3" t="s">
        <v>1366</v>
      </c>
    </row>
    <row r="717" spans="1:5" ht="25.5">
      <c r="A717" s="3">
        <v>2400802</v>
      </c>
      <c r="B717" s="414" t="s">
        <v>1458</v>
      </c>
      <c r="C717" s="3" t="s">
        <v>1129</v>
      </c>
      <c r="D717" s="3" t="s">
        <v>1130</v>
      </c>
      <c r="E717" s="3" t="s">
        <v>1368</v>
      </c>
    </row>
    <row r="718" spans="1:5">
      <c r="A718" s="3">
        <v>2400810</v>
      </c>
      <c r="B718" s="3" t="s">
        <v>1459</v>
      </c>
      <c r="C718" s="3" t="s">
        <v>257</v>
      </c>
      <c r="D718" s="3" t="s">
        <v>1126</v>
      </c>
      <c r="E718" s="3" t="s">
        <v>1460</v>
      </c>
    </row>
    <row r="719" spans="1:5">
      <c r="A719" s="3">
        <v>2400810</v>
      </c>
      <c r="B719" s="3" t="s">
        <v>1461</v>
      </c>
      <c r="C719" s="3" t="s">
        <v>1129</v>
      </c>
      <c r="D719" s="3" t="s">
        <v>1130</v>
      </c>
      <c r="E719" s="3" t="s">
        <v>1368</v>
      </c>
    </row>
    <row r="720" spans="1:5">
      <c r="A720" s="3">
        <v>2400828</v>
      </c>
      <c r="B720" s="3" t="s">
        <v>1462</v>
      </c>
      <c r="C720" s="3" t="s">
        <v>257</v>
      </c>
      <c r="D720" s="3" t="s">
        <v>1126</v>
      </c>
      <c r="E720" s="3" t="s">
        <v>1460</v>
      </c>
    </row>
    <row r="721" spans="1:5">
      <c r="A721" s="3">
        <v>2400828</v>
      </c>
      <c r="B721" s="3" t="s">
        <v>1462</v>
      </c>
      <c r="C721" s="3" t="s">
        <v>1129</v>
      </c>
      <c r="D721" s="3" t="s">
        <v>1130</v>
      </c>
      <c r="E721" s="3" t="s">
        <v>1368</v>
      </c>
    </row>
    <row r="722" spans="1:5">
      <c r="A722" s="3">
        <v>2400836</v>
      </c>
      <c r="B722" s="3" t="s">
        <v>1463</v>
      </c>
      <c r="C722" s="3" t="s">
        <v>257</v>
      </c>
      <c r="D722" s="3" t="s">
        <v>1126</v>
      </c>
      <c r="E722" s="3" t="s">
        <v>1460</v>
      </c>
    </row>
    <row r="723" spans="1:5">
      <c r="A723" s="3">
        <v>2400836</v>
      </c>
      <c r="B723" s="3" t="s">
        <v>1463</v>
      </c>
      <c r="C723" s="3" t="s">
        <v>393</v>
      </c>
      <c r="D723" s="3" t="s">
        <v>1132</v>
      </c>
      <c r="E723" s="3" t="s">
        <v>1367</v>
      </c>
    </row>
    <row r="724" spans="1:5">
      <c r="A724" s="3">
        <v>2400836</v>
      </c>
      <c r="B724" s="3" t="s">
        <v>1463</v>
      </c>
      <c r="C724" s="3" t="s">
        <v>1129</v>
      </c>
      <c r="D724" s="3" t="s">
        <v>1130</v>
      </c>
      <c r="E724" s="3" t="s">
        <v>1368</v>
      </c>
    </row>
    <row r="725" spans="1:5">
      <c r="A725" s="3">
        <v>2400844</v>
      </c>
      <c r="B725" s="3" t="s">
        <v>1464</v>
      </c>
      <c r="C725" s="3" t="s">
        <v>257</v>
      </c>
      <c r="D725" s="3" t="s">
        <v>1126</v>
      </c>
      <c r="E725" s="3" t="s">
        <v>1460</v>
      </c>
    </row>
    <row r="726" spans="1:5">
      <c r="A726" s="3">
        <v>2400844</v>
      </c>
      <c r="B726" s="3" t="s">
        <v>1464</v>
      </c>
      <c r="C726" s="3" t="s">
        <v>1129</v>
      </c>
      <c r="D726" s="3" t="s">
        <v>1130</v>
      </c>
      <c r="E726" s="3" t="s">
        <v>1368</v>
      </c>
    </row>
    <row r="727" spans="1:5">
      <c r="A727" s="3">
        <v>2400851</v>
      </c>
      <c r="B727" s="3" t="s">
        <v>1465</v>
      </c>
      <c r="C727" s="3" t="s">
        <v>257</v>
      </c>
      <c r="D727" s="3" t="s">
        <v>1126</v>
      </c>
      <c r="E727" s="3" t="s">
        <v>1460</v>
      </c>
    </row>
    <row r="728" spans="1:5">
      <c r="A728" s="3">
        <v>2400851</v>
      </c>
      <c r="B728" s="3" t="s">
        <v>1465</v>
      </c>
      <c r="C728" s="3" t="s">
        <v>1129</v>
      </c>
      <c r="D728" s="3" t="s">
        <v>1130</v>
      </c>
      <c r="E728" s="3" t="s">
        <v>1368</v>
      </c>
    </row>
    <row r="729" spans="1:5">
      <c r="A729" s="3">
        <v>2400869</v>
      </c>
      <c r="B729" s="3" t="s">
        <v>1466</v>
      </c>
      <c r="C729" s="3" t="s">
        <v>257</v>
      </c>
      <c r="D729" s="3" t="s">
        <v>1126</v>
      </c>
      <c r="E729" s="3" t="s">
        <v>1460</v>
      </c>
    </row>
    <row r="730" spans="1:5">
      <c r="A730" s="3">
        <v>2400869</v>
      </c>
      <c r="B730" s="3" t="s">
        <v>1466</v>
      </c>
      <c r="C730" s="3" t="s">
        <v>1129</v>
      </c>
      <c r="D730" s="3" t="s">
        <v>1130</v>
      </c>
      <c r="E730" s="3" t="s">
        <v>1368</v>
      </c>
    </row>
    <row r="731" spans="1:5">
      <c r="A731" s="3">
        <v>2400877</v>
      </c>
      <c r="B731" s="3" t="s">
        <v>1467</v>
      </c>
      <c r="C731" s="3" t="s">
        <v>257</v>
      </c>
      <c r="D731" s="3" t="s">
        <v>1126</v>
      </c>
      <c r="E731" s="3" t="s">
        <v>1460</v>
      </c>
    </row>
    <row r="732" spans="1:5">
      <c r="A732" s="3">
        <v>2400877</v>
      </c>
      <c r="B732" s="3" t="s">
        <v>1467</v>
      </c>
      <c r="C732" s="3" t="s">
        <v>1129</v>
      </c>
      <c r="D732" s="3" t="s">
        <v>1130</v>
      </c>
      <c r="E732" s="3" t="s">
        <v>1368</v>
      </c>
    </row>
    <row r="733" spans="1:5">
      <c r="A733" s="3">
        <v>2400885</v>
      </c>
      <c r="B733" s="3" t="s">
        <v>1468</v>
      </c>
      <c r="C733" s="3" t="s">
        <v>257</v>
      </c>
      <c r="D733" s="3" t="s">
        <v>1126</v>
      </c>
      <c r="E733" s="3" t="s">
        <v>1460</v>
      </c>
    </row>
    <row r="734" spans="1:5">
      <c r="A734" s="3">
        <v>2400885</v>
      </c>
      <c r="B734" s="3" t="s">
        <v>1468</v>
      </c>
      <c r="C734" s="3" t="s">
        <v>1129</v>
      </c>
      <c r="D734" s="3" t="s">
        <v>1130</v>
      </c>
      <c r="E734" s="3" t="s">
        <v>1368</v>
      </c>
    </row>
    <row r="735" spans="1:5">
      <c r="A735" s="3">
        <v>2400893</v>
      </c>
      <c r="B735" s="3" t="s">
        <v>1469</v>
      </c>
      <c r="C735" s="3" t="s">
        <v>257</v>
      </c>
      <c r="D735" s="3" t="s">
        <v>1126</v>
      </c>
      <c r="E735" s="3" t="s">
        <v>1460</v>
      </c>
    </row>
    <row r="736" spans="1:5">
      <c r="A736" s="3">
        <v>2400893</v>
      </c>
      <c r="B736" s="3" t="s">
        <v>1469</v>
      </c>
      <c r="C736" s="3" t="s">
        <v>1129</v>
      </c>
      <c r="D736" s="3" t="s">
        <v>1130</v>
      </c>
      <c r="E736" s="3" t="s">
        <v>1368</v>
      </c>
    </row>
    <row r="737" spans="1:5">
      <c r="A737" s="3">
        <v>2400901</v>
      </c>
      <c r="B737" s="3" t="s">
        <v>1470</v>
      </c>
      <c r="C737" s="3" t="s">
        <v>257</v>
      </c>
      <c r="D737" s="3" t="s">
        <v>1126</v>
      </c>
      <c r="E737" s="3" t="s">
        <v>1460</v>
      </c>
    </row>
    <row r="738" spans="1:5">
      <c r="A738" s="3">
        <v>2400901</v>
      </c>
      <c r="B738" s="3" t="s">
        <v>1470</v>
      </c>
      <c r="C738" s="3" t="s">
        <v>1129</v>
      </c>
      <c r="D738" s="3" t="s">
        <v>1130</v>
      </c>
      <c r="E738" s="3" t="s">
        <v>1368</v>
      </c>
    </row>
    <row r="739" spans="1:5">
      <c r="A739" s="3">
        <v>2400919</v>
      </c>
      <c r="B739" s="3" t="s">
        <v>1471</v>
      </c>
      <c r="C739" s="3" t="s">
        <v>257</v>
      </c>
      <c r="D739" s="3" t="s">
        <v>1126</v>
      </c>
      <c r="E739" s="3" t="s">
        <v>1460</v>
      </c>
    </row>
    <row r="740" spans="1:5">
      <c r="A740" s="3">
        <v>2400919</v>
      </c>
      <c r="B740" s="3" t="s">
        <v>1471</v>
      </c>
      <c r="C740" s="3" t="s">
        <v>1129</v>
      </c>
      <c r="D740" s="3" t="s">
        <v>1130</v>
      </c>
      <c r="E740" s="3" t="s">
        <v>1368</v>
      </c>
    </row>
    <row r="741" spans="1:5">
      <c r="A741" s="3">
        <v>2400927</v>
      </c>
      <c r="B741" s="3" t="s">
        <v>1472</v>
      </c>
      <c r="C741" s="3" t="s">
        <v>257</v>
      </c>
      <c r="D741" s="3" t="s">
        <v>1126</v>
      </c>
      <c r="E741" s="3" t="s">
        <v>1460</v>
      </c>
    </row>
    <row r="742" spans="1:5">
      <c r="A742" s="3">
        <v>2400927</v>
      </c>
      <c r="B742" s="3" t="s">
        <v>1472</v>
      </c>
      <c r="C742" s="3" t="s">
        <v>1129</v>
      </c>
      <c r="D742" s="3" t="s">
        <v>1130</v>
      </c>
      <c r="E742" s="3" t="s">
        <v>1368</v>
      </c>
    </row>
    <row r="743" spans="1:5">
      <c r="A743" s="3">
        <v>2400935</v>
      </c>
      <c r="B743" s="3" t="s">
        <v>1473</v>
      </c>
      <c r="C743" s="3" t="s">
        <v>257</v>
      </c>
      <c r="D743" s="3" t="s">
        <v>1126</v>
      </c>
      <c r="E743" s="3" t="s">
        <v>1460</v>
      </c>
    </row>
    <row r="744" spans="1:5">
      <c r="A744" s="3">
        <v>2400935</v>
      </c>
      <c r="B744" s="3" t="s">
        <v>1473</v>
      </c>
      <c r="C744" s="3" t="s">
        <v>1129</v>
      </c>
      <c r="D744" s="3" t="s">
        <v>1130</v>
      </c>
      <c r="E744" s="3" t="s">
        <v>1368</v>
      </c>
    </row>
    <row r="745" spans="1:5">
      <c r="A745" s="3">
        <v>2400943</v>
      </c>
      <c r="B745" s="3" t="s">
        <v>1474</v>
      </c>
      <c r="C745" s="3" t="s">
        <v>257</v>
      </c>
      <c r="D745" s="3" t="s">
        <v>1126</v>
      </c>
      <c r="E745" s="3" t="s">
        <v>1460</v>
      </c>
    </row>
    <row r="746" spans="1:5">
      <c r="A746" s="3">
        <v>2400943</v>
      </c>
      <c r="B746" s="3" t="s">
        <v>1474</v>
      </c>
      <c r="C746" s="3" t="s">
        <v>1129</v>
      </c>
      <c r="D746" s="3" t="s">
        <v>1130</v>
      </c>
      <c r="E746" s="3" t="s">
        <v>1368</v>
      </c>
    </row>
    <row r="747" spans="1:5">
      <c r="A747" s="3">
        <v>2400950</v>
      </c>
      <c r="B747" s="3" t="s">
        <v>1475</v>
      </c>
      <c r="C747" s="3" t="s">
        <v>257</v>
      </c>
      <c r="D747" s="3" t="s">
        <v>1126</v>
      </c>
      <c r="E747" s="3" t="s">
        <v>1460</v>
      </c>
    </row>
    <row r="748" spans="1:5">
      <c r="A748" s="3">
        <v>2400950</v>
      </c>
      <c r="B748" s="3" t="s">
        <v>1475</v>
      </c>
      <c r="C748" s="3" t="s">
        <v>393</v>
      </c>
      <c r="D748" s="3" t="s">
        <v>1132</v>
      </c>
      <c r="E748" s="3" t="s">
        <v>1367</v>
      </c>
    </row>
    <row r="749" spans="1:5">
      <c r="A749" s="3">
        <v>2400950</v>
      </c>
      <c r="B749" s="3" t="s">
        <v>1475</v>
      </c>
      <c r="C749" s="3" t="s">
        <v>1129</v>
      </c>
      <c r="D749" s="3" t="s">
        <v>1130</v>
      </c>
      <c r="E749" s="3" t="s">
        <v>1368</v>
      </c>
    </row>
    <row r="750" spans="1:5">
      <c r="A750" s="3">
        <v>2400968</v>
      </c>
      <c r="B750" s="3" t="s">
        <v>1476</v>
      </c>
      <c r="C750" s="3" t="s">
        <v>257</v>
      </c>
      <c r="D750" s="3" t="s">
        <v>1126</v>
      </c>
      <c r="E750" s="3" t="s">
        <v>1460</v>
      </c>
    </row>
    <row r="751" spans="1:5">
      <c r="A751" s="3">
        <v>2400968</v>
      </c>
      <c r="B751" s="3" t="s">
        <v>1476</v>
      </c>
      <c r="C751" s="3" t="s">
        <v>393</v>
      </c>
      <c r="D751" s="3" t="s">
        <v>1132</v>
      </c>
      <c r="E751" s="3" t="s">
        <v>1367</v>
      </c>
    </row>
    <row r="752" spans="1:5">
      <c r="A752" s="3">
        <v>2400968</v>
      </c>
      <c r="B752" s="3" t="s">
        <v>1476</v>
      </c>
      <c r="C752" s="3" t="s">
        <v>1129</v>
      </c>
      <c r="D752" s="3" t="s">
        <v>1130</v>
      </c>
      <c r="E752" s="3" t="s">
        <v>1368</v>
      </c>
    </row>
    <row r="753" spans="1:5">
      <c r="A753" s="3">
        <v>2400976</v>
      </c>
      <c r="B753" s="3" t="s">
        <v>1477</v>
      </c>
      <c r="C753" s="3" t="s">
        <v>257</v>
      </c>
      <c r="D753" s="3" t="s">
        <v>1126</v>
      </c>
      <c r="E753" s="3" t="s">
        <v>1366</v>
      </c>
    </row>
    <row r="754" spans="1:5">
      <c r="A754" s="3">
        <v>2400976</v>
      </c>
      <c r="B754" s="3" t="s">
        <v>1477</v>
      </c>
      <c r="C754" s="3" t="s">
        <v>393</v>
      </c>
      <c r="D754" s="3" t="s">
        <v>1132</v>
      </c>
      <c r="E754" s="3" t="s">
        <v>1367</v>
      </c>
    </row>
    <row r="755" spans="1:5">
      <c r="A755" s="3">
        <v>2400976</v>
      </c>
      <c r="B755" s="3" t="s">
        <v>1477</v>
      </c>
      <c r="C755" s="3" t="s">
        <v>1129</v>
      </c>
      <c r="D755" s="3" t="s">
        <v>1130</v>
      </c>
      <c r="E755" s="3" t="s">
        <v>1368</v>
      </c>
    </row>
    <row r="756" spans="1:5">
      <c r="A756" s="3">
        <v>2400984</v>
      </c>
      <c r="B756" s="3" t="s">
        <v>1478</v>
      </c>
      <c r="C756" s="3" t="s">
        <v>257</v>
      </c>
      <c r="D756" s="3" t="s">
        <v>1126</v>
      </c>
      <c r="E756" s="3" t="s">
        <v>1366</v>
      </c>
    </row>
    <row r="757" spans="1:5">
      <c r="A757" s="3">
        <v>2400984</v>
      </c>
      <c r="B757" s="3" t="s">
        <v>1478</v>
      </c>
      <c r="C757" s="3" t="s">
        <v>393</v>
      </c>
      <c r="D757" s="3" t="s">
        <v>1132</v>
      </c>
      <c r="E757" s="3" t="s">
        <v>1367</v>
      </c>
    </row>
    <row r="758" spans="1:5">
      <c r="A758" s="3">
        <v>2400984</v>
      </c>
      <c r="B758" s="3" t="s">
        <v>1478</v>
      </c>
      <c r="C758" s="3" t="s">
        <v>1129</v>
      </c>
      <c r="D758" s="3" t="s">
        <v>1130</v>
      </c>
      <c r="E758" s="3" t="s">
        <v>1368</v>
      </c>
    </row>
    <row r="759" spans="1:5">
      <c r="A759" s="3">
        <v>2400992</v>
      </c>
      <c r="B759" s="3" t="s">
        <v>1479</v>
      </c>
      <c r="C759" s="3" t="s">
        <v>257</v>
      </c>
      <c r="D759" s="3" t="s">
        <v>1126</v>
      </c>
      <c r="E759" s="3" t="s">
        <v>1366</v>
      </c>
    </row>
    <row r="760" spans="1:5">
      <c r="A760" s="3">
        <v>2400992</v>
      </c>
      <c r="B760" s="3" t="s">
        <v>1479</v>
      </c>
      <c r="C760" s="3" t="s">
        <v>1129</v>
      </c>
      <c r="D760" s="3" t="s">
        <v>1130</v>
      </c>
      <c r="E760" s="3" t="s">
        <v>1368</v>
      </c>
    </row>
    <row r="761" spans="1:5">
      <c r="A761" s="3">
        <v>2401008</v>
      </c>
      <c r="B761" s="3" t="s">
        <v>1480</v>
      </c>
      <c r="C761" s="3" t="s">
        <v>257</v>
      </c>
      <c r="D761" s="3" t="s">
        <v>1126</v>
      </c>
      <c r="E761" s="3" t="s">
        <v>1366</v>
      </c>
    </row>
    <row r="762" spans="1:5">
      <c r="A762" s="3">
        <v>2401008</v>
      </c>
      <c r="B762" s="3" t="s">
        <v>1480</v>
      </c>
      <c r="C762" s="3" t="s">
        <v>1129</v>
      </c>
      <c r="D762" s="3" t="s">
        <v>1130</v>
      </c>
      <c r="E762" s="3" t="s">
        <v>1368</v>
      </c>
    </row>
    <row r="763" spans="1:5">
      <c r="A763" s="3">
        <v>2401016</v>
      </c>
      <c r="B763" s="3" t="s">
        <v>1481</v>
      </c>
      <c r="C763" s="3" t="s">
        <v>257</v>
      </c>
      <c r="D763" s="3" t="s">
        <v>1126</v>
      </c>
      <c r="E763" s="3" t="s">
        <v>1366</v>
      </c>
    </row>
    <row r="764" spans="1:5">
      <c r="A764" s="3">
        <v>2401016</v>
      </c>
      <c r="B764" s="3" t="s">
        <v>1481</v>
      </c>
      <c r="C764" s="3" t="s">
        <v>1129</v>
      </c>
      <c r="D764" s="3" t="s">
        <v>1130</v>
      </c>
      <c r="E764" s="3" t="s">
        <v>1368</v>
      </c>
    </row>
    <row r="765" spans="1:5">
      <c r="A765" s="3">
        <v>2401024</v>
      </c>
      <c r="B765" s="3" t="s">
        <v>1482</v>
      </c>
      <c r="C765" s="3" t="s">
        <v>257</v>
      </c>
      <c r="D765" s="3" t="s">
        <v>1126</v>
      </c>
      <c r="E765" s="3" t="s">
        <v>1366</v>
      </c>
    </row>
    <row r="766" spans="1:5">
      <c r="A766" s="3">
        <v>2401024</v>
      </c>
      <c r="B766" s="3" t="s">
        <v>1482</v>
      </c>
      <c r="C766" s="3" t="s">
        <v>1129</v>
      </c>
      <c r="D766" s="3" t="s">
        <v>1130</v>
      </c>
      <c r="E766" s="3" t="s">
        <v>1368</v>
      </c>
    </row>
    <row r="767" spans="1:5">
      <c r="A767" s="3">
        <v>2401032</v>
      </c>
      <c r="B767" s="3" t="s">
        <v>1483</v>
      </c>
      <c r="C767" s="3" t="s">
        <v>257</v>
      </c>
      <c r="D767" s="3" t="s">
        <v>1126</v>
      </c>
      <c r="E767" s="3" t="s">
        <v>1366</v>
      </c>
    </row>
    <row r="768" spans="1:5">
      <c r="A768" s="3">
        <v>2401032</v>
      </c>
      <c r="B768" s="3" t="s">
        <v>1483</v>
      </c>
      <c r="C768" s="3" t="s">
        <v>1129</v>
      </c>
      <c r="D768" s="3" t="s">
        <v>1130</v>
      </c>
      <c r="E768" s="3" t="s">
        <v>1368</v>
      </c>
    </row>
    <row r="769" spans="1:5">
      <c r="A769" s="3">
        <v>2401040</v>
      </c>
      <c r="B769" s="3" t="s">
        <v>1484</v>
      </c>
      <c r="C769" s="3" t="s">
        <v>257</v>
      </c>
      <c r="D769" s="3" t="s">
        <v>1126</v>
      </c>
      <c r="E769" s="3" t="s">
        <v>1366</v>
      </c>
    </row>
    <row r="770" spans="1:5">
      <c r="A770" s="3">
        <v>2401040</v>
      </c>
      <c r="B770" s="3" t="s">
        <v>1484</v>
      </c>
      <c r="C770" s="3" t="s">
        <v>1129</v>
      </c>
      <c r="D770" s="3" t="s">
        <v>1130</v>
      </c>
      <c r="E770" s="3" t="s">
        <v>1368</v>
      </c>
    </row>
    <row r="771" spans="1:5">
      <c r="A771" s="3">
        <v>2401057</v>
      </c>
      <c r="B771" s="3" t="s">
        <v>1485</v>
      </c>
      <c r="C771" s="3" t="s">
        <v>257</v>
      </c>
      <c r="D771" s="3" t="s">
        <v>1126</v>
      </c>
      <c r="E771" s="3" t="s">
        <v>1366</v>
      </c>
    </row>
    <row r="772" spans="1:5">
      <c r="A772" s="3">
        <v>2401057</v>
      </c>
      <c r="B772" s="3" t="s">
        <v>1485</v>
      </c>
      <c r="C772" s="3" t="s">
        <v>1129</v>
      </c>
      <c r="D772" s="3" t="s">
        <v>1130</v>
      </c>
      <c r="E772" s="3" t="s">
        <v>1368</v>
      </c>
    </row>
    <row r="773" spans="1:5">
      <c r="A773" s="3">
        <v>2401065</v>
      </c>
      <c r="B773" s="3" t="s">
        <v>1486</v>
      </c>
      <c r="C773" s="3" t="s">
        <v>257</v>
      </c>
      <c r="D773" s="3" t="s">
        <v>1126</v>
      </c>
      <c r="E773" s="3" t="s">
        <v>1366</v>
      </c>
    </row>
    <row r="774" spans="1:5">
      <c r="A774" s="3">
        <v>2401065</v>
      </c>
      <c r="B774" s="3" t="s">
        <v>1486</v>
      </c>
      <c r="C774" s="3" t="s">
        <v>1129</v>
      </c>
      <c r="D774" s="3" t="s">
        <v>1130</v>
      </c>
      <c r="E774" s="3" t="s">
        <v>1368</v>
      </c>
    </row>
    <row r="775" spans="1:5">
      <c r="A775" s="3">
        <v>2401073</v>
      </c>
      <c r="B775" s="3" t="s">
        <v>1487</v>
      </c>
      <c r="C775" s="3" t="s">
        <v>257</v>
      </c>
      <c r="D775" s="3" t="s">
        <v>1126</v>
      </c>
      <c r="E775" s="3" t="s">
        <v>1366</v>
      </c>
    </row>
    <row r="776" spans="1:5">
      <c r="A776" s="3">
        <v>2401073</v>
      </c>
      <c r="B776" s="3" t="s">
        <v>1487</v>
      </c>
      <c r="C776" s="3" t="s">
        <v>1129</v>
      </c>
      <c r="D776" s="3" t="s">
        <v>1130</v>
      </c>
      <c r="E776" s="3" t="s">
        <v>1368</v>
      </c>
    </row>
    <row r="777" spans="1:5">
      <c r="A777" s="3">
        <v>2401099</v>
      </c>
      <c r="B777" s="3" t="s">
        <v>1488</v>
      </c>
      <c r="C777" s="3" t="s">
        <v>257</v>
      </c>
      <c r="D777" s="3" t="s">
        <v>1126</v>
      </c>
      <c r="E777" s="3" t="s">
        <v>1366</v>
      </c>
    </row>
    <row r="778" spans="1:5">
      <c r="A778" s="3">
        <v>2401099</v>
      </c>
      <c r="B778" s="3" t="s">
        <v>1488</v>
      </c>
      <c r="C778" s="3" t="s">
        <v>393</v>
      </c>
      <c r="D778" s="3" t="s">
        <v>1132</v>
      </c>
      <c r="E778" s="3" t="s">
        <v>1367</v>
      </c>
    </row>
    <row r="779" spans="1:5">
      <c r="A779" s="3">
        <v>2401099</v>
      </c>
      <c r="B779" s="3" t="s">
        <v>1488</v>
      </c>
      <c r="C779" s="3" t="s">
        <v>1129</v>
      </c>
      <c r="D779" s="3" t="s">
        <v>1130</v>
      </c>
      <c r="E779" s="3" t="s">
        <v>1368</v>
      </c>
    </row>
    <row r="780" spans="1:5">
      <c r="A780" s="3">
        <v>2401107</v>
      </c>
      <c r="B780" s="3" t="s">
        <v>1489</v>
      </c>
      <c r="C780" s="3" t="s">
        <v>257</v>
      </c>
      <c r="D780" s="3" t="s">
        <v>1126</v>
      </c>
      <c r="E780" s="3" t="s">
        <v>1366</v>
      </c>
    </row>
    <row r="781" spans="1:5">
      <c r="A781" s="3">
        <v>2401107</v>
      </c>
      <c r="B781" s="3" t="s">
        <v>1489</v>
      </c>
      <c r="C781" s="3" t="s">
        <v>393</v>
      </c>
      <c r="D781" s="3" t="s">
        <v>1132</v>
      </c>
      <c r="E781" s="3" t="s">
        <v>1367</v>
      </c>
    </row>
    <row r="782" spans="1:5">
      <c r="A782" s="3">
        <v>2401107</v>
      </c>
      <c r="B782" s="3" t="s">
        <v>1489</v>
      </c>
      <c r="C782" s="3" t="s">
        <v>1129</v>
      </c>
      <c r="D782" s="3" t="s">
        <v>1130</v>
      </c>
      <c r="E782" s="3" t="s">
        <v>1368</v>
      </c>
    </row>
    <row r="783" spans="1:5">
      <c r="A783" s="3">
        <v>2401115</v>
      </c>
      <c r="B783" s="3" t="s">
        <v>1490</v>
      </c>
      <c r="C783" s="3" t="s">
        <v>257</v>
      </c>
      <c r="D783" s="3" t="s">
        <v>1126</v>
      </c>
      <c r="E783" s="3" t="s">
        <v>1366</v>
      </c>
    </row>
    <row r="784" spans="1:5">
      <c r="A784" s="3">
        <v>2401115</v>
      </c>
      <c r="B784" s="3" t="s">
        <v>1490</v>
      </c>
      <c r="C784" s="3" t="s">
        <v>1129</v>
      </c>
      <c r="D784" s="3" t="s">
        <v>1130</v>
      </c>
      <c r="E784" s="3" t="s">
        <v>1368</v>
      </c>
    </row>
    <row r="785" spans="1:5">
      <c r="A785" s="3">
        <v>2401123</v>
      </c>
      <c r="B785" s="3" t="s">
        <v>1491</v>
      </c>
      <c r="C785" s="3" t="s">
        <v>257</v>
      </c>
      <c r="D785" s="3" t="s">
        <v>1126</v>
      </c>
      <c r="E785" s="3" t="s">
        <v>1366</v>
      </c>
    </row>
    <row r="786" spans="1:5">
      <c r="A786" s="3">
        <v>2401123</v>
      </c>
      <c r="B786" s="3" t="s">
        <v>1491</v>
      </c>
      <c r="C786" s="3" t="s">
        <v>1129</v>
      </c>
      <c r="D786" s="3" t="s">
        <v>1130</v>
      </c>
      <c r="E786" s="3" t="s">
        <v>1368</v>
      </c>
    </row>
    <row r="787" spans="1:5">
      <c r="A787" s="3">
        <v>2401131</v>
      </c>
      <c r="B787" s="3" t="s">
        <v>1492</v>
      </c>
      <c r="C787" s="3" t="s">
        <v>257</v>
      </c>
      <c r="D787" s="3" t="s">
        <v>1126</v>
      </c>
      <c r="E787" s="3" t="s">
        <v>1366</v>
      </c>
    </row>
    <row r="788" spans="1:5">
      <c r="A788" s="3">
        <v>2401131</v>
      </c>
      <c r="B788" s="3" t="s">
        <v>1492</v>
      </c>
      <c r="C788" s="3" t="s">
        <v>1129</v>
      </c>
      <c r="D788" s="3" t="s">
        <v>1130</v>
      </c>
      <c r="E788" s="3" t="s">
        <v>1368</v>
      </c>
    </row>
    <row r="789" spans="1:5">
      <c r="A789" s="3">
        <v>2401149</v>
      </c>
      <c r="B789" s="3" t="s">
        <v>1493</v>
      </c>
      <c r="C789" s="3" t="s">
        <v>257</v>
      </c>
      <c r="D789" s="3" t="s">
        <v>1126</v>
      </c>
      <c r="E789" s="3" t="s">
        <v>1366</v>
      </c>
    </row>
    <row r="790" spans="1:5">
      <c r="A790" s="3">
        <v>2401149</v>
      </c>
      <c r="B790" s="3" t="s">
        <v>1493</v>
      </c>
      <c r="C790" s="3" t="s">
        <v>1129</v>
      </c>
      <c r="D790" s="3" t="s">
        <v>1130</v>
      </c>
      <c r="E790" s="3" t="s">
        <v>1368</v>
      </c>
    </row>
    <row r="791" spans="1:5">
      <c r="A791" s="3">
        <v>2401156</v>
      </c>
      <c r="B791" s="3" t="s">
        <v>1494</v>
      </c>
      <c r="C791" s="3" t="s">
        <v>257</v>
      </c>
      <c r="D791" s="3" t="s">
        <v>1126</v>
      </c>
      <c r="E791" s="3" t="s">
        <v>1366</v>
      </c>
    </row>
    <row r="792" spans="1:5">
      <c r="A792" s="3">
        <v>2401156</v>
      </c>
      <c r="B792" s="3" t="s">
        <v>1494</v>
      </c>
      <c r="C792" s="3" t="s">
        <v>1129</v>
      </c>
      <c r="D792" s="3" t="s">
        <v>1130</v>
      </c>
      <c r="E792" s="3" t="s">
        <v>1368</v>
      </c>
    </row>
    <row r="793" spans="1:5">
      <c r="A793" s="3">
        <v>2401164</v>
      </c>
      <c r="B793" s="3" t="s">
        <v>1495</v>
      </c>
      <c r="C793" s="3" t="s">
        <v>257</v>
      </c>
      <c r="D793" s="3" t="s">
        <v>1126</v>
      </c>
      <c r="E793" s="3" t="s">
        <v>1366</v>
      </c>
    </row>
    <row r="794" spans="1:5">
      <c r="A794" s="3">
        <v>2401164</v>
      </c>
      <c r="B794" s="3" t="s">
        <v>1495</v>
      </c>
      <c r="C794" s="3" t="s">
        <v>1129</v>
      </c>
      <c r="D794" s="3" t="s">
        <v>1130</v>
      </c>
      <c r="E794" s="3" t="s">
        <v>1368</v>
      </c>
    </row>
    <row r="795" spans="1:5">
      <c r="A795" s="3">
        <v>2401172</v>
      </c>
      <c r="B795" s="3" t="s">
        <v>1496</v>
      </c>
      <c r="C795" s="3" t="s">
        <v>257</v>
      </c>
      <c r="D795" s="3" t="s">
        <v>1126</v>
      </c>
      <c r="E795" s="3" t="s">
        <v>1366</v>
      </c>
    </row>
    <row r="796" spans="1:5">
      <c r="A796" s="3">
        <v>2401172</v>
      </c>
      <c r="B796" s="3" t="s">
        <v>1496</v>
      </c>
      <c r="C796" s="3" t="s">
        <v>1129</v>
      </c>
      <c r="D796" s="3" t="s">
        <v>1130</v>
      </c>
      <c r="E796" s="3" t="s">
        <v>1368</v>
      </c>
    </row>
    <row r="797" spans="1:5">
      <c r="A797" s="3">
        <v>2401180</v>
      </c>
      <c r="B797" s="3" t="s">
        <v>1497</v>
      </c>
      <c r="C797" s="3" t="s">
        <v>257</v>
      </c>
      <c r="D797" s="3" t="s">
        <v>1126</v>
      </c>
      <c r="E797" s="3" t="s">
        <v>1366</v>
      </c>
    </row>
    <row r="798" spans="1:5">
      <c r="A798" s="3">
        <v>2401180</v>
      </c>
      <c r="B798" s="3" t="s">
        <v>1497</v>
      </c>
      <c r="C798" s="3" t="s">
        <v>1129</v>
      </c>
      <c r="D798" s="3" t="s">
        <v>1130</v>
      </c>
      <c r="E798" s="3" t="s">
        <v>1368</v>
      </c>
    </row>
    <row r="799" spans="1:5">
      <c r="A799" s="3">
        <v>2401198</v>
      </c>
      <c r="B799" s="3" t="s">
        <v>1498</v>
      </c>
      <c r="C799" s="3" t="s">
        <v>257</v>
      </c>
      <c r="D799" s="3" t="s">
        <v>1126</v>
      </c>
      <c r="E799" s="3" t="s">
        <v>1366</v>
      </c>
    </row>
    <row r="800" spans="1:5">
      <c r="A800" s="3">
        <v>2401198</v>
      </c>
      <c r="B800" s="3" t="s">
        <v>1498</v>
      </c>
      <c r="C800" s="3" t="s">
        <v>1129</v>
      </c>
      <c r="D800" s="3" t="s">
        <v>1130</v>
      </c>
      <c r="E800" s="3" t="s">
        <v>1368</v>
      </c>
    </row>
    <row r="801" spans="1:5">
      <c r="A801" s="3">
        <v>2401206</v>
      </c>
      <c r="B801" s="3" t="s">
        <v>1499</v>
      </c>
      <c r="C801" s="3" t="s">
        <v>257</v>
      </c>
      <c r="D801" s="3" t="s">
        <v>1126</v>
      </c>
      <c r="E801" s="3" t="s">
        <v>1366</v>
      </c>
    </row>
    <row r="802" spans="1:5">
      <c r="A802" s="3">
        <v>2401206</v>
      </c>
      <c r="B802" s="3" t="s">
        <v>1499</v>
      </c>
      <c r="C802" s="3" t="s">
        <v>1129</v>
      </c>
      <c r="D802" s="3" t="s">
        <v>1130</v>
      </c>
      <c r="E802" s="3" t="s">
        <v>1368</v>
      </c>
    </row>
    <row r="803" spans="1:5">
      <c r="A803" s="3">
        <v>2401214</v>
      </c>
      <c r="B803" s="3" t="s">
        <v>1500</v>
      </c>
      <c r="C803" s="3" t="s">
        <v>257</v>
      </c>
      <c r="D803" s="3" t="s">
        <v>1126</v>
      </c>
      <c r="E803" s="3" t="s">
        <v>1366</v>
      </c>
    </row>
    <row r="804" spans="1:5">
      <c r="A804" s="3">
        <v>2401214</v>
      </c>
      <c r="B804" s="3" t="s">
        <v>1500</v>
      </c>
      <c r="C804" s="3" t="s">
        <v>1129</v>
      </c>
      <c r="D804" s="3" t="s">
        <v>1130</v>
      </c>
      <c r="E804" s="3" t="s">
        <v>1368</v>
      </c>
    </row>
    <row r="805" spans="1:5">
      <c r="A805" s="3">
        <v>2401222</v>
      </c>
      <c r="B805" s="3" t="s">
        <v>1501</v>
      </c>
      <c r="C805" s="3" t="s">
        <v>257</v>
      </c>
      <c r="D805" s="3" t="s">
        <v>1126</v>
      </c>
      <c r="E805" s="3" t="s">
        <v>1366</v>
      </c>
    </row>
    <row r="806" spans="1:5">
      <c r="A806" s="3">
        <v>2401222</v>
      </c>
      <c r="B806" s="3" t="s">
        <v>1501</v>
      </c>
      <c r="C806" s="3" t="s">
        <v>1129</v>
      </c>
      <c r="D806" s="3" t="s">
        <v>1130</v>
      </c>
      <c r="E806" s="3" t="s">
        <v>1368</v>
      </c>
    </row>
    <row r="807" spans="1:5">
      <c r="A807" s="3">
        <v>2401230</v>
      </c>
      <c r="B807" s="3" t="s">
        <v>1502</v>
      </c>
      <c r="C807" s="3" t="s">
        <v>257</v>
      </c>
      <c r="D807" s="3" t="s">
        <v>1126</v>
      </c>
      <c r="E807" s="3" t="s">
        <v>1366</v>
      </c>
    </row>
    <row r="808" spans="1:5">
      <c r="A808" s="3">
        <v>2401230</v>
      </c>
      <c r="B808" s="3" t="s">
        <v>1502</v>
      </c>
      <c r="C808" s="3" t="s">
        <v>1129</v>
      </c>
      <c r="D808" s="3" t="s">
        <v>1130</v>
      </c>
      <c r="E808" s="3" t="s">
        <v>1368</v>
      </c>
    </row>
    <row r="809" spans="1:5">
      <c r="A809" s="3">
        <v>2401248</v>
      </c>
      <c r="B809" s="3" t="s">
        <v>1503</v>
      </c>
      <c r="C809" s="3" t="s">
        <v>257</v>
      </c>
      <c r="D809" s="3" t="s">
        <v>1126</v>
      </c>
      <c r="E809" s="3" t="s">
        <v>1366</v>
      </c>
    </row>
    <row r="810" spans="1:5">
      <c r="A810" s="3">
        <v>2401248</v>
      </c>
      <c r="B810" s="3" t="s">
        <v>1503</v>
      </c>
      <c r="C810" s="3" t="s">
        <v>1129</v>
      </c>
      <c r="D810" s="3" t="s">
        <v>1130</v>
      </c>
      <c r="E810" s="3" t="s">
        <v>1368</v>
      </c>
    </row>
    <row r="811" spans="1:5">
      <c r="A811" s="3">
        <v>2401255</v>
      </c>
      <c r="B811" s="3" t="s">
        <v>1504</v>
      </c>
      <c r="C811" s="3" t="s">
        <v>257</v>
      </c>
      <c r="D811" s="3" t="s">
        <v>1126</v>
      </c>
      <c r="E811" s="3" t="s">
        <v>1366</v>
      </c>
    </row>
    <row r="812" spans="1:5">
      <c r="A812" s="3">
        <v>2401255</v>
      </c>
      <c r="B812" s="3" t="s">
        <v>1504</v>
      </c>
      <c r="C812" s="3" t="s">
        <v>1129</v>
      </c>
      <c r="D812" s="3" t="s">
        <v>1130</v>
      </c>
      <c r="E812" s="3" t="s">
        <v>1368</v>
      </c>
    </row>
    <row r="813" spans="1:5">
      <c r="A813" s="3">
        <v>2401263</v>
      </c>
      <c r="B813" s="3" t="s">
        <v>1505</v>
      </c>
      <c r="C813" s="3" t="s">
        <v>257</v>
      </c>
      <c r="D813" s="3" t="s">
        <v>1126</v>
      </c>
      <c r="E813" s="3" t="s">
        <v>1366</v>
      </c>
    </row>
    <row r="814" spans="1:5">
      <c r="A814" s="3">
        <v>2401263</v>
      </c>
      <c r="B814" s="3" t="s">
        <v>1505</v>
      </c>
      <c r="C814" s="3" t="s">
        <v>1129</v>
      </c>
      <c r="D814" s="3" t="s">
        <v>1130</v>
      </c>
      <c r="E814" s="3" t="s">
        <v>1368</v>
      </c>
    </row>
    <row r="815" spans="1:5">
      <c r="A815" s="3">
        <v>2401271</v>
      </c>
      <c r="B815" s="3" t="s">
        <v>1506</v>
      </c>
      <c r="C815" s="3" t="s">
        <v>257</v>
      </c>
      <c r="D815" s="3" t="s">
        <v>1126</v>
      </c>
      <c r="E815" s="3" t="s">
        <v>1366</v>
      </c>
    </row>
    <row r="816" spans="1:5">
      <c r="A816" s="3">
        <v>2401271</v>
      </c>
      <c r="B816" s="3" t="s">
        <v>1506</v>
      </c>
      <c r="C816" s="3" t="s">
        <v>1129</v>
      </c>
      <c r="D816" s="3" t="s">
        <v>1130</v>
      </c>
      <c r="E816" s="3" t="s">
        <v>1368</v>
      </c>
    </row>
    <row r="817" spans="1:5">
      <c r="A817" s="3">
        <v>2401289</v>
      </c>
      <c r="B817" s="3" t="s">
        <v>1507</v>
      </c>
      <c r="C817" s="3" t="s">
        <v>257</v>
      </c>
      <c r="D817" s="3" t="s">
        <v>1126</v>
      </c>
      <c r="E817" s="3" t="s">
        <v>1366</v>
      </c>
    </row>
    <row r="818" spans="1:5">
      <c r="A818" s="3">
        <v>2401289</v>
      </c>
      <c r="B818" s="3" t="s">
        <v>1507</v>
      </c>
      <c r="C818" s="3" t="s">
        <v>1129</v>
      </c>
      <c r="D818" s="3" t="s">
        <v>1130</v>
      </c>
      <c r="E818" s="3" t="s">
        <v>1368</v>
      </c>
    </row>
    <row r="819" spans="1:5">
      <c r="A819" s="3">
        <v>2401297</v>
      </c>
      <c r="B819" s="3" t="s">
        <v>1508</v>
      </c>
      <c r="C819" s="3" t="s">
        <v>257</v>
      </c>
      <c r="D819" s="3" t="s">
        <v>1126</v>
      </c>
      <c r="E819" s="3" t="s">
        <v>1366</v>
      </c>
    </row>
    <row r="820" spans="1:5">
      <c r="A820" s="3">
        <v>2401297</v>
      </c>
      <c r="B820" s="3" t="s">
        <v>1508</v>
      </c>
      <c r="C820" s="3" t="s">
        <v>1129</v>
      </c>
      <c r="D820" s="3" t="s">
        <v>1130</v>
      </c>
      <c r="E820" s="3" t="s">
        <v>1368</v>
      </c>
    </row>
    <row r="821" spans="1:5">
      <c r="A821" s="3">
        <v>2401305</v>
      </c>
      <c r="B821" s="3" t="s">
        <v>1509</v>
      </c>
      <c r="C821" s="3" t="s">
        <v>257</v>
      </c>
      <c r="D821" s="3" t="s">
        <v>1126</v>
      </c>
      <c r="E821" s="3" t="s">
        <v>1366</v>
      </c>
    </row>
    <row r="822" spans="1:5">
      <c r="A822" s="3">
        <v>2401305</v>
      </c>
      <c r="B822" s="3" t="s">
        <v>1509</v>
      </c>
      <c r="C822" s="3" t="s">
        <v>1129</v>
      </c>
      <c r="D822" s="3" t="s">
        <v>1130</v>
      </c>
      <c r="E822" s="3" t="s">
        <v>1368</v>
      </c>
    </row>
    <row r="823" spans="1:5">
      <c r="A823" s="3">
        <v>2401321</v>
      </c>
      <c r="B823" s="3" t="s">
        <v>1510</v>
      </c>
      <c r="C823" s="3" t="s">
        <v>257</v>
      </c>
      <c r="D823" s="3" t="s">
        <v>1126</v>
      </c>
      <c r="E823" s="3" t="s">
        <v>1366</v>
      </c>
    </row>
    <row r="824" spans="1:5">
      <c r="A824" s="3">
        <v>2401321</v>
      </c>
      <c r="B824" s="3" t="s">
        <v>1510</v>
      </c>
      <c r="C824" s="3" t="s">
        <v>1129</v>
      </c>
      <c r="D824" s="3" t="s">
        <v>1130</v>
      </c>
      <c r="E824" s="3" t="s">
        <v>1368</v>
      </c>
    </row>
    <row r="825" spans="1:5">
      <c r="A825" s="3">
        <v>2401339</v>
      </c>
      <c r="B825" s="3" t="s">
        <v>1511</v>
      </c>
      <c r="C825" s="3" t="s">
        <v>257</v>
      </c>
      <c r="D825" s="3" t="s">
        <v>1126</v>
      </c>
      <c r="E825" s="3" t="s">
        <v>1366</v>
      </c>
    </row>
    <row r="826" spans="1:5">
      <c r="A826" s="3">
        <v>2401339</v>
      </c>
      <c r="B826" s="3" t="s">
        <v>1511</v>
      </c>
      <c r="C826" s="3" t="s">
        <v>393</v>
      </c>
      <c r="D826" s="3" t="s">
        <v>1132</v>
      </c>
      <c r="E826" s="3" t="s">
        <v>1367</v>
      </c>
    </row>
    <row r="827" spans="1:5">
      <c r="A827" s="3">
        <v>2401339</v>
      </c>
      <c r="B827" s="3" t="s">
        <v>1511</v>
      </c>
      <c r="C827" s="3" t="s">
        <v>1129</v>
      </c>
      <c r="D827" s="3" t="s">
        <v>1130</v>
      </c>
      <c r="E827" s="3" t="s">
        <v>1368</v>
      </c>
    </row>
    <row r="828" spans="1:5">
      <c r="A828" s="3">
        <v>2401347</v>
      </c>
      <c r="B828" s="3" t="s">
        <v>1512</v>
      </c>
      <c r="C828" s="3" t="s">
        <v>257</v>
      </c>
      <c r="D828" s="3" t="s">
        <v>1126</v>
      </c>
      <c r="E828" s="3" t="s">
        <v>1460</v>
      </c>
    </row>
    <row r="829" spans="1:5">
      <c r="A829" s="3">
        <v>2401347</v>
      </c>
      <c r="B829" s="3" t="s">
        <v>1512</v>
      </c>
      <c r="C829" s="3" t="s">
        <v>1129</v>
      </c>
      <c r="D829" s="3" t="s">
        <v>1130</v>
      </c>
      <c r="E829" s="3" t="s">
        <v>1368</v>
      </c>
    </row>
    <row r="830" spans="1:5">
      <c r="A830" s="3">
        <v>2401461</v>
      </c>
      <c r="B830" s="3" t="s">
        <v>1513</v>
      </c>
      <c r="C830" s="3" t="s">
        <v>257</v>
      </c>
      <c r="D830" s="3" t="s">
        <v>1126</v>
      </c>
      <c r="E830" s="3" t="s">
        <v>1460</v>
      </c>
    </row>
    <row r="831" spans="1:5">
      <c r="A831" s="3">
        <v>2401461</v>
      </c>
      <c r="B831" s="3" t="s">
        <v>1513</v>
      </c>
      <c r="C831" s="3" t="s">
        <v>1129</v>
      </c>
      <c r="D831" s="3" t="s">
        <v>1130</v>
      </c>
      <c r="E831" s="3" t="s">
        <v>1368</v>
      </c>
    </row>
    <row r="832" spans="1:5">
      <c r="A832" s="3">
        <v>2401479</v>
      </c>
      <c r="B832" s="3" t="s">
        <v>1514</v>
      </c>
      <c r="C832" s="3" t="s">
        <v>257</v>
      </c>
      <c r="D832" s="3" t="s">
        <v>1126</v>
      </c>
      <c r="E832" s="3" t="s">
        <v>1460</v>
      </c>
    </row>
    <row r="833" spans="1:5">
      <c r="A833" s="3">
        <v>2401479</v>
      </c>
      <c r="B833" s="3" t="s">
        <v>1514</v>
      </c>
      <c r="C833" s="3" t="s">
        <v>1129</v>
      </c>
      <c r="D833" s="3" t="s">
        <v>1130</v>
      </c>
      <c r="E833" s="3" t="s">
        <v>1368</v>
      </c>
    </row>
    <row r="834" spans="1:5">
      <c r="A834" s="3">
        <v>2401487</v>
      </c>
      <c r="B834" s="3" t="s">
        <v>1515</v>
      </c>
      <c r="C834" s="3" t="s">
        <v>257</v>
      </c>
      <c r="D834" s="3" t="s">
        <v>1126</v>
      </c>
      <c r="E834" s="3" t="s">
        <v>1366</v>
      </c>
    </row>
    <row r="835" spans="1:5">
      <c r="A835" s="3">
        <v>2401487</v>
      </c>
      <c r="B835" s="3" t="s">
        <v>1515</v>
      </c>
      <c r="C835" s="3" t="s">
        <v>1129</v>
      </c>
      <c r="D835" s="3" t="s">
        <v>1130</v>
      </c>
      <c r="E835" s="3" t="s">
        <v>1368</v>
      </c>
    </row>
    <row r="836" spans="1:5">
      <c r="A836" s="3">
        <v>2401503</v>
      </c>
      <c r="B836" s="3" t="s">
        <v>1516</v>
      </c>
      <c r="C836" s="3" t="s">
        <v>257</v>
      </c>
      <c r="D836" s="3" t="s">
        <v>1126</v>
      </c>
      <c r="E836" s="3" t="s">
        <v>1366</v>
      </c>
    </row>
    <row r="837" spans="1:5">
      <c r="A837" s="3">
        <v>2401503</v>
      </c>
      <c r="B837" s="3" t="s">
        <v>1516</v>
      </c>
      <c r="C837" s="3" t="s">
        <v>1129</v>
      </c>
      <c r="D837" s="3" t="s">
        <v>1130</v>
      </c>
      <c r="E837" s="3" t="s">
        <v>1368</v>
      </c>
    </row>
    <row r="838" spans="1:5">
      <c r="A838" s="3">
        <v>2401545</v>
      </c>
      <c r="B838" s="3" t="s">
        <v>1517</v>
      </c>
      <c r="C838" s="3" t="s">
        <v>257</v>
      </c>
      <c r="D838" s="3" t="s">
        <v>1126</v>
      </c>
      <c r="E838" s="3" t="s">
        <v>1366</v>
      </c>
    </row>
    <row r="839" spans="1:5">
      <c r="A839" s="3">
        <v>2401545</v>
      </c>
      <c r="B839" s="3" t="s">
        <v>1517</v>
      </c>
      <c r="C839" s="3" t="s">
        <v>1129</v>
      </c>
      <c r="D839" s="3" t="s">
        <v>1130</v>
      </c>
      <c r="E839" s="3" t="s">
        <v>1368</v>
      </c>
    </row>
    <row r="840" spans="1:5">
      <c r="A840" s="3">
        <v>2401552</v>
      </c>
      <c r="B840" s="3" t="s">
        <v>1518</v>
      </c>
      <c r="C840" s="3" t="s">
        <v>257</v>
      </c>
      <c r="D840" s="3" t="s">
        <v>1126</v>
      </c>
      <c r="E840" s="3" t="s">
        <v>1366</v>
      </c>
    </row>
    <row r="841" spans="1:5">
      <c r="A841" s="3">
        <v>2401552</v>
      </c>
      <c r="B841" s="3" t="s">
        <v>1518</v>
      </c>
      <c r="C841" s="3" t="s">
        <v>1129</v>
      </c>
      <c r="D841" s="3" t="s">
        <v>1130</v>
      </c>
      <c r="E841" s="3" t="s">
        <v>1368</v>
      </c>
    </row>
    <row r="842" spans="1:5">
      <c r="A842" s="3">
        <v>2401560</v>
      </c>
      <c r="B842" s="3" t="s">
        <v>1519</v>
      </c>
      <c r="C842" s="3" t="s">
        <v>257</v>
      </c>
      <c r="D842" s="3" t="s">
        <v>1126</v>
      </c>
      <c r="E842" s="3" t="s">
        <v>1366</v>
      </c>
    </row>
    <row r="843" spans="1:5">
      <c r="A843" s="3">
        <v>2401560</v>
      </c>
      <c r="B843" s="3" t="s">
        <v>1519</v>
      </c>
      <c r="C843" s="3" t="s">
        <v>1129</v>
      </c>
      <c r="D843" s="3" t="s">
        <v>1130</v>
      </c>
      <c r="E843" s="3" t="s">
        <v>1368</v>
      </c>
    </row>
    <row r="844" spans="1:5">
      <c r="A844" s="3">
        <v>2401578</v>
      </c>
      <c r="B844" s="3" t="s">
        <v>1520</v>
      </c>
      <c r="C844" s="3" t="s">
        <v>257</v>
      </c>
      <c r="D844" s="3" t="s">
        <v>1126</v>
      </c>
      <c r="E844" s="3" t="s">
        <v>1366</v>
      </c>
    </row>
    <row r="845" spans="1:5">
      <c r="A845" s="3">
        <v>2401578</v>
      </c>
      <c r="B845" s="3" t="s">
        <v>1520</v>
      </c>
      <c r="C845" s="3" t="s">
        <v>1129</v>
      </c>
      <c r="D845" s="3" t="s">
        <v>1130</v>
      </c>
      <c r="E845" s="3" t="s">
        <v>1368</v>
      </c>
    </row>
    <row r="846" spans="1:5">
      <c r="A846" s="3">
        <v>2401586</v>
      </c>
      <c r="B846" s="3" t="s">
        <v>1521</v>
      </c>
      <c r="C846" s="3" t="s">
        <v>257</v>
      </c>
      <c r="D846" s="3" t="s">
        <v>1126</v>
      </c>
      <c r="E846" s="3" t="s">
        <v>1366</v>
      </c>
    </row>
    <row r="847" spans="1:5">
      <c r="A847" s="3">
        <v>2401586</v>
      </c>
      <c r="B847" s="3" t="s">
        <v>1521</v>
      </c>
      <c r="C847" s="3" t="s">
        <v>1129</v>
      </c>
      <c r="D847" s="3" t="s">
        <v>1130</v>
      </c>
      <c r="E847" s="3" t="s">
        <v>1368</v>
      </c>
    </row>
    <row r="848" spans="1:5">
      <c r="A848" s="3">
        <v>2401594</v>
      </c>
      <c r="B848" s="3" t="s">
        <v>1522</v>
      </c>
      <c r="C848" s="3" t="s">
        <v>257</v>
      </c>
      <c r="D848" s="3" t="s">
        <v>1126</v>
      </c>
      <c r="E848" s="3" t="s">
        <v>1366</v>
      </c>
    </row>
    <row r="849" spans="1:5">
      <c r="A849" s="3">
        <v>2401594</v>
      </c>
      <c r="B849" s="3" t="s">
        <v>1522</v>
      </c>
      <c r="C849" s="3" t="s">
        <v>1129</v>
      </c>
      <c r="D849" s="3" t="s">
        <v>1130</v>
      </c>
      <c r="E849" s="3" t="s">
        <v>1368</v>
      </c>
    </row>
    <row r="850" spans="1:5">
      <c r="A850" s="3">
        <v>2401602</v>
      </c>
      <c r="B850" s="3" t="s">
        <v>1523</v>
      </c>
      <c r="C850" s="3" t="s">
        <v>257</v>
      </c>
      <c r="D850" s="3" t="s">
        <v>1126</v>
      </c>
      <c r="E850" s="3" t="s">
        <v>1366</v>
      </c>
    </row>
    <row r="851" spans="1:5">
      <c r="A851" s="3">
        <v>2401602</v>
      </c>
      <c r="B851" s="3" t="s">
        <v>1524</v>
      </c>
      <c r="C851" s="3" t="s">
        <v>1129</v>
      </c>
      <c r="D851" s="3" t="s">
        <v>1130</v>
      </c>
      <c r="E851" s="3" t="s">
        <v>1368</v>
      </c>
    </row>
    <row r="852" spans="1:5">
      <c r="A852" s="3">
        <v>2401610</v>
      </c>
      <c r="B852" s="3" t="s">
        <v>1525</v>
      </c>
      <c r="C852" s="3" t="s">
        <v>257</v>
      </c>
      <c r="D852" s="3" t="s">
        <v>1126</v>
      </c>
      <c r="E852" s="3" t="s">
        <v>1366</v>
      </c>
    </row>
    <row r="853" spans="1:5">
      <c r="A853" s="3">
        <v>2401610</v>
      </c>
      <c r="B853" s="3" t="s">
        <v>1525</v>
      </c>
      <c r="C853" s="3" t="s">
        <v>1129</v>
      </c>
      <c r="D853" s="3" t="s">
        <v>1130</v>
      </c>
      <c r="E853" s="3" t="s">
        <v>1368</v>
      </c>
    </row>
    <row r="854" spans="1:5">
      <c r="A854" s="3">
        <v>2401628</v>
      </c>
      <c r="B854" s="3" t="s">
        <v>1526</v>
      </c>
      <c r="C854" s="3" t="s">
        <v>257</v>
      </c>
      <c r="D854" s="3" t="s">
        <v>1126</v>
      </c>
      <c r="E854" s="3" t="s">
        <v>1366</v>
      </c>
    </row>
    <row r="855" spans="1:5">
      <c r="A855" s="3">
        <v>2401628</v>
      </c>
      <c r="B855" s="3" t="s">
        <v>1527</v>
      </c>
      <c r="C855" s="3" t="s">
        <v>1129</v>
      </c>
      <c r="D855" s="3" t="s">
        <v>1130</v>
      </c>
      <c r="E855" s="3" t="s">
        <v>1368</v>
      </c>
    </row>
    <row r="856" spans="1:5">
      <c r="A856" s="3">
        <v>2401636</v>
      </c>
      <c r="B856" s="3" t="s">
        <v>1528</v>
      </c>
      <c r="C856" s="3" t="s">
        <v>257</v>
      </c>
      <c r="D856" s="3" t="s">
        <v>1126</v>
      </c>
      <c r="E856" s="3" t="s">
        <v>1366</v>
      </c>
    </row>
    <row r="857" spans="1:5">
      <c r="A857" s="3">
        <v>2401636</v>
      </c>
      <c r="B857" s="3" t="s">
        <v>1528</v>
      </c>
      <c r="C857" s="3" t="s">
        <v>1129</v>
      </c>
      <c r="D857" s="3" t="s">
        <v>1130</v>
      </c>
      <c r="E857" s="3" t="s">
        <v>1368</v>
      </c>
    </row>
    <row r="858" spans="1:5">
      <c r="A858" s="3">
        <v>2401644</v>
      </c>
      <c r="B858" s="3" t="s">
        <v>1529</v>
      </c>
      <c r="C858" s="3" t="s">
        <v>257</v>
      </c>
      <c r="D858" s="3" t="s">
        <v>1126</v>
      </c>
      <c r="E858" s="3" t="s">
        <v>1366</v>
      </c>
    </row>
    <row r="859" spans="1:5">
      <c r="A859" s="3">
        <v>2401644</v>
      </c>
      <c r="B859" s="3" t="s">
        <v>1529</v>
      </c>
      <c r="C859" s="3" t="s">
        <v>1129</v>
      </c>
      <c r="D859" s="3" t="s">
        <v>1130</v>
      </c>
      <c r="E859" s="3" t="s">
        <v>1368</v>
      </c>
    </row>
    <row r="860" spans="1:5">
      <c r="A860" s="3">
        <v>2401651</v>
      </c>
      <c r="B860" s="3" t="s">
        <v>1530</v>
      </c>
      <c r="C860" s="3" t="s">
        <v>257</v>
      </c>
      <c r="D860" s="3" t="s">
        <v>1126</v>
      </c>
      <c r="E860" s="3" t="s">
        <v>1460</v>
      </c>
    </row>
    <row r="861" spans="1:5">
      <c r="A861" s="3">
        <v>2401651</v>
      </c>
      <c r="B861" s="3" t="s">
        <v>1530</v>
      </c>
      <c r="C861" s="3" t="s">
        <v>1129</v>
      </c>
      <c r="D861" s="3" t="s">
        <v>1130</v>
      </c>
      <c r="E861" s="3" t="s">
        <v>1368</v>
      </c>
    </row>
    <row r="862" spans="1:5">
      <c r="A862" s="3">
        <v>2401669</v>
      </c>
      <c r="B862" s="3" t="s">
        <v>1531</v>
      </c>
      <c r="C862" s="3" t="s">
        <v>257</v>
      </c>
      <c r="D862" s="3" t="s">
        <v>1126</v>
      </c>
      <c r="E862" s="3" t="s">
        <v>1460</v>
      </c>
    </row>
    <row r="863" spans="1:5">
      <c r="A863" s="3">
        <v>2401669</v>
      </c>
      <c r="B863" s="3" t="s">
        <v>1531</v>
      </c>
      <c r="C863" s="3" t="s">
        <v>1129</v>
      </c>
      <c r="D863" s="3" t="s">
        <v>1130</v>
      </c>
      <c r="E863" s="3" t="s">
        <v>1368</v>
      </c>
    </row>
    <row r="864" spans="1:5">
      <c r="A864" s="3">
        <v>2401677</v>
      </c>
      <c r="B864" s="3" t="s">
        <v>1532</v>
      </c>
      <c r="C864" s="3" t="s">
        <v>257</v>
      </c>
      <c r="D864" s="3" t="s">
        <v>1126</v>
      </c>
      <c r="E864" s="3" t="s">
        <v>1394</v>
      </c>
    </row>
    <row r="865" spans="1:5">
      <c r="A865" s="3">
        <v>2401677</v>
      </c>
      <c r="B865" s="3" t="s">
        <v>1532</v>
      </c>
      <c r="C865" s="3" t="s">
        <v>1129</v>
      </c>
      <c r="D865" s="3" t="s">
        <v>1130</v>
      </c>
      <c r="E865" s="3" t="s">
        <v>1368</v>
      </c>
    </row>
    <row r="866" spans="1:5">
      <c r="A866" s="3" t="s">
        <v>461</v>
      </c>
      <c r="B866" s="3" t="s">
        <v>1533</v>
      </c>
      <c r="C866" s="3" t="s">
        <v>257</v>
      </c>
      <c r="D866" s="3" t="s">
        <v>1126</v>
      </c>
      <c r="E866" s="3" t="s">
        <v>1534</v>
      </c>
    </row>
    <row r="867" spans="1:5">
      <c r="A867" s="3" t="s">
        <v>461</v>
      </c>
      <c r="B867" s="3" t="s">
        <v>1533</v>
      </c>
      <c r="C867" s="3" t="s">
        <v>450</v>
      </c>
      <c r="D867" s="3" t="s">
        <v>1128</v>
      </c>
      <c r="E867" s="3" t="s">
        <v>1534</v>
      </c>
    </row>
    <row r="868" spans="1:5">
      <c r="A868" s="3" t="s">
        <v>461</v>
      </c>
      <c r="B868" s="3" t="s">
        <v>1533</v>
      </c>
      <c r="C868" s="3" t="s">
        <v>393</v>
      </c>
      <c r="D868" s="3" t="s">
        <v>1132</v>
      </c>
      <c r="E868" s="3" t="s">
        <v>1534</v>
      </c>
    </row>
    <row r="869" spans="1:5">
      <c r="A869" s="3" t="s">
        <v>461</v>
      </c>
      <c r="B869" s="3" t="s">
        <v>1533</v>
      </c>
      <c r="C869" s="3" t="s">
        <v>1129</v>
      </c>
      <c r="D869" s="3" t="s">
        <v>1130</v>
      </c>
      <c r="E869" s="3" t="s">
        <v>1534</v>
      </c>
    </row>
    <row r="870" spans="1:5">
      <c r="A870" s="3" t="s">
        <v>463</v>
      </c>
      <c r="B870" s="3" t="s">
        <v>1535</v>
      </c>
      <c r="C870" s="3" t="s">
        <v>257</v>
      </c>
      <c r="D870" s="3" t="s">
        <v>1126</v>
      </c>
      <c r="E870" s="3" t="s">
        <v>1534</v>
      </c>
    </row>
    <row r="871" spans="1:5">
      <c r="A871" s="3" t="s">
        <v>463</v>
      </c>
      <c r="B871" s="3" t="s">
        <v>1535</v>
      </c>
      <c r="C871" s="3" t="s">
        <v>450</v>
      </c>
      <c r="D871" s="3" t="s">
        <v>1128</v>
      </c>
      <c r="E871" s="3" t="s">
        <v>1534</v>
      </c>
    </row>
    <row r="872" spans="1:5">
      <c r="A872" s="3" t="s">
        <v>463</v>
      </c>
      <c r="B872" s="3" t="s">
        <v>1535</v>
      </c>
      <c r="C872" s="3" t="s">
        <v>393</v>
      </c>
      <c r="D872" s="3" t="s">
        <v>1132</v>
      </c>
      <c r="E872" s="3" t="s">
        <v>1534</v>
      </c>
    </row>
    <row r="873" spans="1:5">
      <c r="A873" s="3" t="s">
        <v>463</v>
      </c>
      <c r="B873" s="3" t="s">
        <v>1535</v>
      </c>
      <c r="C873" s="3" t="s">
        <v>1129</v>
      </c>
      <c r="D873" s="3" t="s">
        <v>1130</v>
      </c>
      <c r="E873" s="3" t="s">
        <v>1534</v>
      </c>
    </row>
    <row r="874" spans="1:5">
      <c r="A874" s="3" t="s">
        <v>465</v>
      </c>
      <c r="B874" s="3" t="s">
        <v>1536</v>
      </c>
      <c r="C874" s="3" t="s">
        <v>257</v>
      </c>
      <c r="D874" s="3" t="s">
        <v>1126</v>
      </c>
      <c r="E874" s="3" t="s">
        <v>1534</v>
      </c>
    </row>
    <row r="875" spans="1:5">
      <c r="A875" s="3" t="s">
        <v>465</v>
      </c>
      <c r="B875" s="3" t="s">
        <v>1536</v>
      </c>
      <c r="C875" s="3" t="s">
        <v>450</v>
      </c>
      <c r="D875" s="3" t="s">
        <v>1128</v>
      </c>
      <c r="E875" s="3" t="s">
        <v>1534</v>
      </c>
    </row>
    <row r="876" spans="1:5">
      <c r="A876" s="3" t="s">
        <v>465</v>
      </c>
      <c r="B876" s="3" t="s">
        <v>1536</v>
      </c>
      <c r="C876" s="3" t="s">
        <v>393</v>
      </c>
      <c r="D876" s="3" t="s">
        <v>1132</v>
      </c>
      <c r="E876" s="3" t="s">
        <v>1534</v>
      </c>
    </row>
    <row r="877" spans="1:5">
      <c r="A877" s="3" t="s">
        <v>465</v>
      </c>
      <c r="B877" s="3" t="s">
        <v>1536</v>
      </c>
      <c r="C877" s="3" t="s">
        <v>1129</v>
      </c>
      <c r="D877" s="3" t="s">
        <v>1130</v>
      </c>
      <c r="E877" s="3" t="s">
        <v>1534</v>
      </c>
    </row>
    <row r="878" spans="1:5">
      <c r="A878" s="3" t="s">
        <v>1537</v>
      </c>
      <c r="B878" s="3" t="s">
        <v>1538</v>
      </c>
      <c r="C878" s="3" t="s">
        <v>257</v>
      </c>
      <c r="D878" s="3" t="s">
        <v>1126</v>
      </c>
      <c r="E878" s="3" t="s">
        <v>1534</v>
      </c>
    </row>
    <row r="879" spans="1:5">
      <c r="A879" s="3" t="s">
        <v>1537</v>
      </c>
      <c r="B879" s="3" t="s">
        <v>1538</v>
      </c>
      <c r="C879" s="3" t="s">
        <v>450</v>
      </c>
      <c r="D879" s="3" t="s">
        <v>1128</v>
      </c>
      <c r="E879" s="3" t="s">
        <v>1534</v>
      </c>
    </row>
    <row r="880" spans="1:5">
      <c r="A880" s="3" t="s">
        <v>1537</v>
      </c>
      <c r="B880" s="3" t="s">
        <v>1538</v>
      </c>
      <c r="C880" s="3" t="s">
        <v>393</v>
      </c>
      <c r="D880" s="3" t="s">
        <v>1132</v>
      </c>
      <c r="E880" s="3" t="s">
        <v>1534</v>
      </c>
    </row>
    <row r="881" spans="1:5">
      <c r="A881" s="3" t="s">
        <v>1537</v>
      </c>
      <c r="B881" s="3" t="s">
        <v>1538</v>
      </c>
      <c r="C881" s="3" t="s">
        <v>1129</v>
      </c>
      <c r="D881" s="3" t="s">
        <v>1130</v>
      </c>
      <c r="E881" s="3" t="s">
        <v>1534</v>
      </c>
    </row>
    <row r="882" spans="1:5">
      <c r="A882" s="3" t="s">
        <v>510</v>
      </c>
      <c r="B882" s="3" t="s">
        <v>1539</v>
      </c>
      <c r="C882" s="3" t="s">
        <v>257</v>
      </c>
      <c r="D882" s="3" t="s">
        <v>1126</v>
      </c>
      <c r="E882" s="3" t="s">
        <v>1540</v>
      </c>
    </row>
    <row r="883" spans="1:5">
      <c r="A883" s="3" t="s">
        <v>510</v>
      </c>
      <c r="B883" s="3" t="s">
        <v>1539</v>
      </c>
      <c r="C883" s="3" t="s">
        <v>450</v>
      </c>
      <c r="D883" s="3" t="s">
        <v>1128</v>
      </c>
      <c r="E883" s="3" t="s">
        <v>1540</v>
      </c>
    </row>
    <row r="884" spans="1:5">
      <c r="A884" s="3" t="s">
        <v>510</v>
      </c>
      <c r="B884" s="3" t="s">
        <v>1539</v>
      </c>
      <c r="C884" s="3" t="s">
        <v>393</v>
      </c>
      <c r="D884" s="3" t="s">
        <v>1132</v>
      </c>
      <c r="E884" s="3" t="s">
        <v>1540</v>
      </c>
    </row>
    <row r="885" spans="1:5">
      <c r="A885" s="3" t="s">
        <v>510</v>
      </c>
      <c r="B885" s="3" t="s">
        <v>1539</v>
      </c>
      <c r="C885" s="3" t="s">
        <v>1129</v>
      </c>
      <c r="D885" s="3" t="s">
        <v>1130</v>
      </c>
      <c r="E885" s="3" t="s">
        <v>1540</v>
      </c>
    </row>
    <row r="886" spans="1:5">
      <c r="A886" s="3" t="s">
        <v>516</v>
      </c>
      <c r="B886" s="3" t="s">
        <v>1541</v>
      </c>
      <c r="C886" s="3" t="s">
        <v>257</v>
      </c>
      <c r="D886" s="3" t="s">
        <v>1126</v>
      </c>
      <c r="E886" s="3" t="s">
        <v>1534</v>
      </c>
    </row>
    <row r="887" spans="1:5">
      <c r="A887" s="3" t="s">
        <v>516</v>
      </c>
      <c r="B887" s="3" t="s">
        <v>1541</v>
      </c>
      <c r="C887" s="3" t="s">
        <v>450</v>
      </c>
      <c r="D887" s="3" t="s">
        <v>1128</v>
      </c>
      <c r="E887" s="3" t="s">
        <v>1534</v>
      </c>
    </row>
    <row r="888" spans="1:5">
      <c r="A888" s="3" t="s">
        <v>516</v>
      </c>
      <c r="B888" s="3" t="s">
        <v>1541</v>
      </c>
      <c r="C888" s="3" t="s">
        <v>393</v>
      </c>
      <c r="D888" s="3" t="s">
        <v>1132</v>
      </c>
      <c r="E888" s="3" t="s">
        <v>1534</v>
      </c>
    </row>
    <row r="889" spans="1:5">
      <c r="A889" s="3" t="s">
        <v>516</v>
      </c>
      <c r="B889" s="3" t="s">
        <v>1541</v>
      </c>
      <c r="C889" s="3" t="s">
        <v>1129</v>
      </c>
      <c r="D889" s="3" t="s">
        <v>1130</v>
      </c>
      <c r="E889" s="3" t="s">
        <v>1534</v>
      </c>
    </row>
    <row r="890" spans="1:5">
      <c r="A890" s="3" t="s">
        <v>380</v>
      </c>
      <c r="B890" s="3" t="s">
        <v>1542</v>
      </c>
      <c r="C890" s="3" t="s">
        <v>257</v>
      </c>
      <c r="D890" s="3" t="s">
        <v>1126</v>
      </c>
      <c r="E890" s="3" t="s">
        <v>1534</v>
      </c>
    </row>
    <row r="891" spans="1:5">
      <c r="A891" s="3" t="s">
        <v>380</v>
      </c>
      <c r="B891" s="3" t="s">
        <v>1542</v>
      </c>
      <c r="C891" s="3" t="s">
        <v>450</v>
      </c>
      <c r="D891" s="3" t="s">
        <v>1128</v>
      </c>
      <c r="E891" s="3" t="s">
        <v>1534</v>
      </c>
    </row>
    <row r="892" spans="1:5">
      <c r="A892" s="3" t="s">
        <v>380</v>
      </c>
      <c r="B892" s="3" t="s">
        <v>1542</v>
      </c>
      <c r="C892" s="3" t="s">
        <v>393</v>
      </c>
      <c r="D892" s="3" t="s">
        <v>1132</v>
      </c>
      <c r="E892" s="3" t="s">
        <v>1534</v>
      </c>
    </row>
    <row r="893" spans="1:5">
      <c r="A893" s="3" t="s">
        <v>380</v>
      </c>
      <c r="B893" s="3" t="s">
        <v>1542</v>
      </c>
      <c r="C893" s="3" t="s">
        <v>1129</v>
      </c>
      <c r="D893" s="3" t="s">
        <v>1130</v>
      </c>
      <c r="E893" s="3" t="s">
        <v>1534</v>
      </c>
    </row>
    <row r="894" spans="1:5">
      <c r="A894" s="3" t="s">
        <v>520</v>
      </c>
      <c r="B894" s="3" t="s">
        <v>1543</v>
      </c>
      <c r="C894" s="3" t="s">
        <v>257</v>
      </c>
      <c r="D894" s="3" t="s">
        <v>1126</v>
      </c>
      <c r="E894" s="3" t="s">
        <v>1534</v>
      </c>
    </row>
    <row r="895" spans="1:5">
      <c r="A895" s="3" t="s">
        <v>520</v>
      </c>
      <c r="B895" s="3" t="s">
        <v>1543</v>
      </c>
      <c r="C895" s="3" t="s">
        <v>450</v>
      </c>
      <c r="D895" s="3" t="s">
        <v>1128</v>
      </c>
      <c r="E895" s="3" t="s">
        <v>1534</v>
      </c>
    </row>
    <row r="896" spans="1:5">
      <c r="A896" s="3" t="s">
        <v>520</v>
      </c>
      <c r="B896" s="3" t="s">
        <v>1543</v>
      </c>
      <c r="C896" s="3" t="s">
        <v>393</v>
      </c>
      <c r="D896" s="3" t="s">
        <v>1132</v>
      </c>
      <c r="E896" s="3" t="s">
        <v>1534</v>
      </c>
    </row>
    <row r="897" spans="1:5">
      <c r="A897" s="3" t="s">
        <v>520</v>
      </c>
      <c r="B897" s="3" t="s">
        <v>1543</v>
      </c>
      <c r="C897" s="3" t="s">
        <v>1129</v>
      </c>
      <c r="D897" s="3" t="s">
        <v>1130</v>
      </c>
      <c r="E897" s="3" t="s">
        <v>1534</v>
      </c>
    </row>
    <row r="898" spans="1:5">
      <c r="A898" s="3" t="s">
        <v>555</v>
      </c>
      <c r="B898" s="3" t="s">
        <v>1544</v>
      </c>
      <c r="C898" s="3" t="s">
        <v>257</v>
      </c>
      <c r="D898" s="3" t="s">
        <v>1126</v>
      </c>
      <c r="E898" s="3" t="s">
        <v>1534</v>
      </c>
    </row>
    <row r="899" spans="1:5">
      <c r="A899" s="3" t="s">
        <v>555</v>
      </c>
      <c r="B899" s="3" t="s">
        <v>1544</v>
      </c>
      <c r="C899" s="3" t="s">
        <v>450</v>
      </c>
      <c r="D899" s="3" t="s">
        <v>1128</v>
      </c>
      <c r="E899" s="3" t="s">
        <v>1534</v>
      </c>
    </row>
    <row r="900" spans="1:5">
      <c r="A900" s="3" t="s">
        <v>555</v>
      </c>
      <c r="B900" s="3" t="s">
        <v>1544</v>
      </c>
      <c r="C900" s="3" t="s">
        <v>393</v>
      </c>
      <c r="D900" s="3" t="s">
        <v>1132</v>
      </c>
      <c r="E900" s="3" t="s">
        <v>1534</v>
      </c>
    </row>
    <row r="901" spans="1:5">
      <c r="A901" s="3" t="s">
        <v>555</v>
      </c>
      <c r="B901" s="3" t="s">
        <v>1544</v>
      </c>
      <c r="C901" s="3" t="s">
        <v>1129</v>
      </c>
      <c r="D901" s="3" t="s">
        <v>1130</v>
      </c>
      <c r="E901" s="3" t="s">
        <v>1534</v>
      </c>
    </row>
    <row r="902" spans="1:5">
      <c r="A902" s="3" t="s">
        <v>557</v>
      </c>
      <c r="B902" s="3" t="s">
        <v>1545</v>
      </c>
      <c r="C902" s="3" t="s">
        <v>257</v>
      </c>
      <c r="D902" s="3" t="s">
        <v>1126</v>
      </c>
      <c r="E902" s="3" t="s">
        <v>1534</v>
      </c>
    </row>
    <row r="903" spans="1:5">
      <c r="A903" s="3" t="s">
        <v>557</v>
      </c>
      <c r="B903" s="3" t="s">
        <v>1545</v>
      </c>
      <c r="C903" s="3" t="s">
        <v>450</v>
      </c>
      <c r="D903" s="3" t="s">
        <v>1128</v>
      </c>
      <c r="E903" s="3" t="s">
        <v>1534</v>
      </c>
    </row>
    <row r="904" spans="1:5">
      <c r="A904" s="3" t="s">
        <v>557</v>
      </c>
      <c r="B904" s="3" t="s">
        <v>1545</v>
      </c>
      <c r="C904" s="3" t="s">
        <v>393</v>
      </c>
      <c r="D904" s="3" t="s">
        <v>1132</v>
      </c>
      <c r="E904" s="3" t="s">
        <v>1534</v>
      </c>
    </row>
    <row r="905" spans="1:5">
      <c r="A905" s="3" t="s">
        <v>557</v>
      </c>
      <c r="B905" s="3" t="s">
        <v>1545</v>
      </c>
      <c r="C905" s="3" t="s">
        <v>1129</v>
      </c>
      <c r="D905" s="3" t="s">
        <v>1130</v>
      </c>
      <c r="E905" s="3" t="s">
        <v>1534</v>
      </c>
    </row>
    <row r="906" spans="1:5">
      <c r="A906" s="3" t="s">
        <v>561</v>
      </c>
      <c r="B906" s="3" t="s">
        <v>1546</v>
      </c>
      <c r="C906" s="3" t="s">
        <v>257</v>
      </c>
      <c r="D906" s="3" t="s">
        <v>1126</v>
      </c>
      <c r="E906" s="3" t="s">
        <v>1534</v>
      </c>
    </row>
    <row r="907" spans="1:5">
      <c r="A907" s="3" t="s">
        <v>561</v>
      </c>
      <c r="B907" s="3" t="s">
        <v>1546</v>
      </c>
      <c r="C907" s="3" t="s">
        <v>450</v>
      </c>
      <c r="D907" s="3" t="s">
        <v>1128</v>
      </c>
      <c r="E907" s="3" t="s">
        <v>1534</v>
      </c>
    </row>
    <row r="908" spans="1:5">
      <c r="A908" s="3" t="s">
        <v>561</v>
      </c>
      <c r="B908" s="3" t="s">
        <v>1546</v>
      </c>
      <c r="C908" s="3" t="s">
        <v>393</v>
      </c>
      <c r="D908" s="3" t="s">
        <v>1132</v>
      </c>
      <c r="E908" s="3" t="s">
        <v>1534</v>
      </c>
    </row>
    <row r="909" spans="1:5">
      <c r="A909" s="3" t="s">
        <v>561</v>
      </c>
      <c r="B909" s="3" t="s">
        <v>1546</v>
      </c>
      <c r="C909" s="3" t="s">
        <v>1129</v>
      </c>
      <c r="D909" s="3" t="s">
        <v>1130</v>
      </c>
      <c r="E909" s="3" t="s">
        <v>1534</v>
      </c>
    </row>
    <row r="910" spans="1:5">
      <c r="A910" s="3" t="s">
        <v>565</v>
      </c>
      <c r="B910" s="3" t="s">
        <v>1547</v>
      </c>
      <c r="C910" s="3" t="s">
        <v>257</v>
      </c>
      <c r="D910" s="3" t="s">
        <v>1126</v>
      </c>
      <c r="E910" s="3" t="s">
        <v>1534</v>
      </c>
    </row>
    <row r="911" spans="1:5">
      <c r="A911" s="3" t="s">
        <v>565</v>
      </c>
      <c r="B911" s="3" t="s">
        <v>1547</v>
      </c>
      <c r="C911" s="3" t="s">
        <v>450</v>
      </c>
      <c r="D911" s="3" t="s">
        <v>1128</v>
      </c>
      <c r="E911" s="3" t="s">
        <v>1534</v>
      </c>
    </row>
    <row r="912" spans="1:5">
      <c r="A912" s="3" t="s">
        <v>565</v>
      </c>
      <c r="B912" s="3" t="s">
        <v>1547</v>
      </c>
      <c r="C912" s="3" t="s">
        <v>393</v>
      </c>
      <c r="D912" s="3" t="s">
        <v>1132</v>
      </c>
      <c r="E912" s="3" t="s">
        <v>1534</v>
      </c>
    </row>
    <row r="913" spans="1:5">
      <c r="A913" s="3" t="s">
        <v>565</v>
      </c>
      <c r="B913" s="3" t="s">
        <v>1547</v>
      </c>
      <c r="C913" s="3" t="s">
        <v>1129</v>
      </c>
      <c r="D913" s="3" t="s">
        <v>1130</v>
      </c>
      <c r="E913" s="3" t="s">
        <v>1534</v>
      </c>
    </row>
    <row r="914" spans="1:5">
      <c r="A914" s="3" t="s">
        <v>569</v>
      </c>
      <c r="B914" s="3" t="s">
        <v>1548</v>
      </c>
      <c r="C914" s="3" t="s">
        <v>257</v>
      </c>
      <c r="D914" s="3" t="s">
        <v>1126</v>
      </c>
      <c r="E914" s="3" t="s">
        <v>1534</v>
      </c>
    </row>
    <row r="915" spans="1:5">
      <c r="A915" s="3" t="s">
        <v>569</v>
      </c>
      <c r="B915" s="3" t="s">
        <v>1548</v>
      </c>
      <c r="C915" s="3" t="s">
        <v>450</v>
      </c>
      <c r="D915" s="3" t="s">
        <v>1128</v>
      </c>
      <c r="E915" s="3" t="s">
        <v>1534</v>
      </c>
    </row>
    <row r="916" spans="1:5">
      <c r="A916" s="3" t="s">
        <v>569</v>
      </c>
      <c r="B916" s="3" t="s">
        <v>1548</v>
      </c>
      <c r="C916" s="3" t="s">
        <v>393</v>
      </c>
      <c r="D916" s="3" t="s">
        <v>1132</v>
      </c>
      <c r="E916" s="3" t="s">
        <v>1534</v>
      </c>
    </row>
    <row r="917" spans="1:5">
      <c r="A917" s="3" t="s">
        <v>569</v>
      </c>
      <c r="B917" s="3" t="s">
        <v>1548</v>
      </c>
      <c r="C917" s="3" t="s">
        <v>1129</v>
      </c>
      <c r="D917" s="3" t="s">
        <v>1130</v>
      </c>
      <c r="E917" s="3" t="s">
        <v>1534</v>
      </c>
    </row>
    <row r="918" spans="1:5">
      <c r="A918" s="3" t="s">
        <v>573</v>
      </c>
      <c r="B918" s="3" t="s">
        <v>1549</v>
      </c>
      <c r="C918" s="3" t="s">
        <v>257</v>
      </c>
      <c r="D918" s="3" t="s">
        <v>1126</v>
      </c>
      <c r="E918" s="3" t="s">
        <v>1534</v>
      </c>
    </row>
    <row r="919" spans="1:5">
      <c r="A919" s="3" t="s">
        <v>573</v>
      </c>
      <c r="B919" s="3" t="s">
        <v>1549</v>
      </c>
      <c r="C919" s="3" t="s">
        <v>450</v>
      </c>
      <c r="D919" s="3" t="s">
        <v>1128</v>
      </c>
      <c r="E919" s="3" t="s">
        <v>1534</v>
      </c>
    </row>
    <row r="920" spans="1:5">
      <c r="A920" s="3" t="s">
        <v>573</v>
      </c>
      <c r="B920" s="3" t="s">
        <v>1549</v>
      </c>
      <c r="C920" s="3" t="s">
        <v>393</v>
      </c>
      <c r="D920" s="3" t="s">
        <v>1132</v>
      </c>
      <c r="E920" s="3" t="s">
        <v>1534</v>
      </c>
    </row>
    <row r="921" spans="1:5">
      <c r="A921" s="3" t="s">
        <v>573</v>
      </c>
      <c r="B921" s="3" t="s">
        <v>1549</v>
      </c>
      <c r="C921" s="3" t="s">
        <v>1129</v>
      </c>
      <c r="D921" s="3" t="s">
        <v>1130</v>
      </c>
      <c r="E921" s="3" t="s">
        <v>1534</v>
      </c>
    </row>
    <row r="922" spans="1:5">
      <c r="A922" s="3" t="s">
        <v>577</v>
      </c>
      <c r="B922" s="3" t="s">
        <v>1550</v>
      </c>
      <c r="C922" s="3" t="s">
        <v>257</v>
      </c>
      <c r="D922" s="3" t="s">
        <v>1126</v>
      </c>
      <c r="E922" s="3" t="s">
        <v>1534</v>
      </c>
    </row>
    <row r="923" spans="1:5">
      <c r="A923" s="3" t="s">
        <v>577</v>
      </c>
      <c r="B923" s="3" t="s">
        <v>1550</v>
      </c>
      <c r="C923" s="3" t="s">
        <v>450</v>
      </c>
      <c r="D923" s="3" t="s">
        <v>1128</v>
      </c>
      <c r="E923" s="3" t="s">
        <v>1534</v>
      </c>
    </row>
    <row r="924" spans="1:5">
      <c r="A924" s="3" t="s">
        <v>577</v>
      </c>
      <c r="B924" s="3" t="s">
        <v>1550</v>
      </c>
      <c r="C924" s="3" t="s">
        <v>393</v>
      </c>
      <c r="D924" s="3" t="s">
        <v>1132</v>
      </c>
      <c r="E924" s="3" t="s">
        <v>1534</v>
      </c>
    </row>
    <row r="925" spans="1:5">
      <c r="A925" s="3" t="s">
        <v>577</v>
      </c>
      <c r="B925" s="3" t="s">
        <v>1550</v>
      </c>
      <c r="C925" s="3" t="s">
        <v>1129</v>
      </c>
      <c r="D925" s="3" t="s">
        <v>1130</v>
      </c>
      <c r="E925" s="3" t="s">
        <v>1534</v>
      </c>
    </row>
    <row r="926" spans="1:5">
      <c r="A926" s="3" t="s">
        <v>579</v>
      </c>
      <c r="B926" s="3" t="s">
        <v>1551</v>
      </c>
      <c r="C926" s="3" t="s">
        <v>257</v>
      </c>
      <c r="D926" s="3" t="s">
        <v>1126</v>
      </c>
      <c r="E926" s="3" t="s">
        <v>1534</v>
      </c>
    </row>
    <row r="927" spans="1:5">
      <c r="A927" s="3" t="s">
        <v>579</v>
      </c>
      <c r="B927" s="3" t="s">
        <v>1551</v>
      </c>
      <c r="C927" s="3" t="s">
        <v>450</v>
      </c>
      <c r="D927" s="3" t="s">
        <v>1128</v>
      </c>
      <c r="E927" s="3" t="s">
        <v>1534</v>
      </c>
    </row>
    <row r="928" spans="1:5">
      <c r="A928" s="3" t="s">
        <v>579</v>
      </c>
      <c r="B928" s="3" t="s">
        <v>1551</v>
      </c>
      <c r="C928" s="3" t="s">
        <v>393</v>
      </c>
      <c r="D928" s="3" t="s">
        <v>1132</v>
      </c>
      <c r="E928" s="3" t="s">
        <v>1534</v>
      </c>
    </row>
    <row r="929" spans="1:5">
      <c r="A929" s="3" t="s">
        <v>579</v>
      </c>
      <c r="B929" s="3" t="s">
        <v>1551</v>
      </c>
      <c r="C929" s="3" t="s">
        <v>1129</v>
      </c>
      <c r="D929" s="3" t="s">
        <v>1130</v>
      </c>
      <c r="E929" s="3" t="s">
        <v>1534</v>
      </c>
    </row>
    <row r="930" spans="1:5">
      <c r="A930" s="3" t="s">
        <v>583</v>
      </c>
      <c r="B930" s="3" t="s">
        <v>1552</v>
      </c>
      <c r="C930" s="3" t="s">
        <v>257</v>
      </c>
      <c r="D930" s="3" t="s">
        <v>1126</v>
      </c>
      <c r="E930" s="3" t="s">
        <v>1534</v>
      </c>
    </row>
    <row r="931" spans="1:5">
      <c r="A931" s="3" t="s">
        <v>583</v>
      </c>
      <c r="B931" s="3" t="s">
        <v>1552</v>
      </c>
      <c r="C931" s="3" t="s">
        <v>450</v>
      </c>
      <c r="D931" s="3" t="s">
        <v>1128</v>
      </c>
      <c r="E931" s="3" t="s">
        <v>1534</v>
      </c>
    </row>
    <row r="932" spans="1:5">
      <c r="A932" s="3" t="s">
        <v>583</v>
      </c>
      <c r="B932" s="3" t="s">
        <v>1552</v>
      </c>
      <c r="C932" s="3" t="s">
        <v>393</v>
      </c>
      <c r="D932" s="3" t="s">
        <v>1132</v>
      </c>
      <c r="E932" s="3" t="s">
        <v>1534</v>
      </c>
    </row>
    <row r="933" spans="1:5">
      <c r="A933" s="3" t="s">
        <v>583</v>
      </c>
      <c r="B933" s="3" t="s">
        <v>1552</v>
      </c>
      <c r="C933" s="3" t="s">
        <v>1129</v>
      </c>
      <c r="D933" s="3" t="s">
        <v>1130</v>
      </c>
      <c r="E933" s="3" t="s">
        <v>1534</v>
      </c>
    </row>
    <row r="934" spans="1:5">
      <c r="A934" s="3" t="s">
        <v>589</v>
      </c>
      <c r="B934" s="3" t="s">
        <v>1553</v>
      </c>
      <c r="C934" s="3" t="s">
        <v>257</v>
      </c>
      <c r="D934" s="3" t="s">
        <v>1126</v>
      </c>
      <c r="E934" s="3" t="s">
        <v>1534</v>
      </c>
    </row>
    <row r="935" spans="1:5">
      <c r="A935" s="3" t="s">
        <v>589</v>
      </c>
      <c r="B935" s="3" t="s">
        <v>1553</v>
      </c>
      <c r="C935" s="3" t="s">
        <v>450</v>
      </c>
      <c r="D935" s="3" t="s">
        <v>1128</v>
      </c>
      <c r="E935" s="3" t="s">
        <v>1534</v>
      </c>
    </row>
    <row r="936" spans="1:5">
      <c r="A936" s="3" t="s">
        <v>589</v>
      </c>
      <c r="B936" s="3" t="s">
        <v>1553</v>
      </c>
      <c r="C936" s="3" t="s">
        <v>393</v>
      </c>
      <c r="D936" s="3" t="s">
        <v>1132</v>
      </c>
      <c r="E936" s="3" t="s">
        <v>1534</v>
      </c>
    </row>
    <row r="937" spans="1:5">
      <c r="A937" s="3" t="s">
        <v>589</v>
      </c>
      <c r="B937" s="3" t="s">
        <v>1553</v>
      </c>
      <c r="C937" s="3" t="s">
        <v>1129</v>
      </c>
      <c r="D937" s="3" t="s">
        <v>1130</v>
      </c>
      <c r="E937" s="3" t="s">
        <v>1534</v>
      </c>
    </row>
    <row r="938" spans="1:5">
      <c r="A938" s="3" t="s">
        <v>593</v>
      </c>
      <c r="B938" s="3" t="s">
        <v>1554</v>
      </c>
      <c r="C938" s="3" t="s">
        <v>257</v>
      </c>
      <c r="D938" s="3" t="s">
        <v>1126</v>
      </c>
      <c r="E938" s="3" t="s">
        <v>1534</v>
      </c>
    </row>
    <row r="939" spans="1:5">
      <c r="A939" s="3" t="s">
        <v>593</v>
      </c>
      <c r="B939" s="3" t="s">
        <v>1554</v>
      </c>
      <c r="C939" s="3" t="s">
        <v>450</v>
      </c>
      <c r="D939" s="3" t="s">
        <v>1128</v>
      </c>
      <c r="E939" s="3" t="s">
        <v>1534</v>
      </c>
    </row>
    <row r="940" spans="1:5">
      <c r="A940" s="3" t="s">
        <v>593</v>
      </c>
      <c r="B940" s="3" t="s">
        <v>1554</v>
      </c>
      <c r="C940" s="3" t="s">
        <v>393</v>
      </c>
      <c r="D940" s="3" t="s">
        <v>1132</v>
      </c>
      <c r="E940" s="3" t="s">
        <v>1534</v>
      </c>
    </row>
    <row r="941" spans="1:5">
      <c r="A941" s="3" t="s">
        <v>593</v>
      </c>
      <c r="B941" s="3" t="s">
        <v>1554</v>
      </c>
      <c r="C941" s="3" t="s">
        <v>1129</v>
      </c>
      <c r="D941" s="3" t="s">
        <v>1130</v>
      </c>
      <c r="E941" s="3" t="s">
        <v>1534</v>
      </c>
    </row>
    <row r="942" spans="1:5">
      <c r="A942" s="3" t="s">
        <v>595</v>
      </c>
      <c r="B942" s="3" t="s">
        <v>1555</v>
      </c>
      <c r="C942" s="3" t="s">
        <v>257</v>
      </c>
      <c r="D942" s="3" t="s">
        <v>1126</v>
      </c>
      <c r="E942" s="3" t="s">
        <v>1534</v>
      </c>
    </row>
    <row r="943" spans="1:5">
      <c r="A943" s="3" t="s">
        <v>595</v>
      </c>
      <c r="B943" s="3" t="s">
        <v>1555</v>
      </c>
      <c r="C943" s="3" t="s">
        <v>450</v>
      </c>
      <c r="D943" s="3" t="s">
        <v>1128</v>
      </c>
      <c r="E943" s="3" t="s">
        <v>1534</v>
      </c>
    </row>
    <row r="944" spans="1:5">
      <c r="A944" s="3" t="s">
        <v>595</v>
      </c>
      <c r="B944" s="3" t="s">
        <v>1555</v>
      </c>
      <c r="C944" s="3" t="s">
        <v>393</v>
      </c>
      <c r="D944" s="3" t="s">
        <v>1132</v>
      </c>
      <c r="E944" s="3" t="s">
        <v>1534</v>
      </c>
    </row>
    <row r="945" spans="1:5">
      <c r="A945" s="3" t="s">
        <v>595</v>
      </c>
      <c r="B945" s="3" t="s">
        <v>1555</v>
      </c>
      <c r="C945" s="3" t="s">
        <v>1129</v>
      </c>
      <c r="D945" s="3" t="s">
        <v>1130</v>
      </c>
      <c r="E945" s="3" t="s">
        <v>1534</v>
      </c>
    </row>
    <row r="946" spans="1:5">
      <c r="A946" s="3" t="s">
        <v>597</v>
      </c>
      <c r="B946" s="3" t="s">
        <v>1556</v>
      </c>
      <c r="C946" s="3" t="s">
        <v>257</v>
      </c>
      <c r="D946" s="3" t="s">
        <v>1126</v>
      </c>
      <c r="E946" s="3" t="s">
        <v>1534</v>
      </c>
    </row>
    <row r="947" spans="1:5">
      <c r="A947" s="3" t="s">
        <v>597</v>
      </c>
      <c r="B947" s="3" t="s">
        <v>1556</v>
      </c>
      <c r="C947" s="3" t="s">
        <v>450</v>
      </c>
      <c r="D947" s="3" t="s">
        <v>1128</v>
      </c>
      <c r="E947" s="3" t="s">
        <v>1534</v>
      </c>
    </row>
    <row r="948" spans="1:5">
      <c r="A948" s="3" t="s">
        <v>597</v>
      </c>
      <c r="B948" s="3" t="s">
        <v>1556</v>
      </c>
      <c r="C948" s="3" t="s">
        <v>393</v>
      </c>
      <c r="D948" s="3" t="s">
        <v>1132</v>
      </c>
      <c r="E948" s="3" t="s">
        <v>1534</v>
      </c>
    </row>
    <row r="949" spans="1:5">
      <c r="A949" s="3" t="s">
        <v>597</v>
      </c>
      <c r="B949" s="3" t="s">
        <v>1556</v>
      </c>
      <c r="C949" s="3" t="s">
        <v>1129</v>
      </c>
      <c r="D949" s="3" t="s">
        <v>1130</v>
      </c>
      <c r="E949" s="3" t="s">
        <v>1534</v>
      </c>
    </row>
    <row r="950" spans="1:5">
      <c r="A950" s="3" t="s">
        <v>603</v>
      </c>
      <c r="B950" s="3" t="s">
        <v>1557</v>
      </c>
      <c r="C950" s="3" t="s">
        <v>257</v>
      </c>
      <c r="D950" s="3" t="s">
        <v>1126</v>
      </c>
      <c r="E950" s="3" t="s">
        <v>1534</v>
      </c>
    </row>
    <row r="951" spans="1:5">
      <c r="A951" s="3" t="s">
        <v>603</v>
      </c>
      <c r="B951" s="3" t="s">
        <v>1557</v>
      </c>
      <c r="C951" s="3" t="s">
        <v>450</v>
      </c>
      <c r="D951" s="3" t="s">
        <v>1128</v>
      </c>
      <c r="E951" s="3" t="s">
        <v>1534</v>
      </c>
    </row>
    <row r="952" spans="1:5">
      <c r="A952" s="3" t="s">
        <v>603</v>
      </c>
      <c r="B952" s="3" t="s">
        <v>1557</v>
      </c>
      <c r="C952" s="3" t="s">
        <v>393</v>
      </c>
      <c r="D952" s="3" t="s">
        <v>1132</v>
      </c>
      <c r="E952" s="3" t="s">
        <v>1534</v>
      </c>
    </row>
    <row r="953" spans="1:5">
      <c r="A953" s="3" t="s">
        <v>603</v>
      </c>
      <c r="B953" s="3" t="s">
        <v>1557</v>
      </c>
      <c r="C953" s="3" t="s">
        <v>1129</v>
      </c>
      <c r="D953" s="3" t="s">
        <v>1130</v>
      </c>
      <c r="E953" s="3" t="s">
        <v>1534</v>
      </c>
    </row>
    <row r="954" spans="1:5">
      <c r="A954" s="3" t="s">
        <v>607</v>
      </c>
      <c r="B954" s="3" t="s">
        <v>1558</v>
      </c>
      <c r="C954" s="3" t="s">
        <v>257</v>
      </c>
      <c r="D954" s="3" t="s">
        <v>1126</v>
      </c>
      <c r="E954" s="3" t="s">
        <v>1534</v>
      </c>
    </row>
    <row r="955" spans="1:5">
      <c r="A955" s="3" t="s">
        <v>607</v>
      </c>
      <c r="B955" s="3" t="s">
        <v>1558</v>
      </c>
      <c r="C955" s="3" t="s">
        <v>450</v>
      </c>
      <c r="D955" s="3" t="s">
        <v>1128</v>
      </c>
      <c r="E955" s="3" t="s">
        <v>1534</v>
      </c>
    </row>
    <row r="956" spans="1:5">
      <c r="A956" s="3" t="s">
        <v>607</v>
      </c>
      <c r="B956" s="3" t="s">
        <v>1558</v>
      </c>
      <c r="C956" s="3" t="s">
        <v>393</v>
      </c>
      <c r="D956" s="3" t="s">
        <v>1132</v>
      </c>
      <c r="E956" s="3" t="s">
        <v>1534</v>
      </c>
    </row>
    <row r="957" spans="1:5">
      <c r="A957" s="3" t="s">
        <v>607</v>
      </c>
      <c r="B957" s="3" t="s">
        <v>1558</v>
      </c>
      <c r="C957" s="3" t="s">
        <v>1129</v>
      </c>
      <c r="D957" s="3" t="s">
        <v>1130</v>
      </c>
      <c r="E957" s="3" t="s">
        <v>1534</v>
      </c>
    </row>
    <row r="958" spans="1:5">
      <c r="A958" s="3" t="s">
        <v>609</v>
      </c>
      <c r="B958" s="3" t="s">
        <v>1559</v>
      </c>
      <c r="C958" s="3" t="s">
        <v>257</v>
      </c>
      <c r="D958" s="3" t="s">
        <v>1126</v>
      </c>
      <c r="E958" s="3" t="s">
        <v>1534</v>
      </c>
    </row>
    <row r="959" spans="1:5">
      <c r="A959" s="3" t="s">
        <v>609</v>
      </c>
      <c r="B959" s="3" t="s">
        <v>1559</v>
      </c>
      <c r="C959" s="3" t="s">
        <v>450</v>
      </c>
      <c r="D959" s="3" t="s">
        <v>1128</v>
      </c>
      <c r="E959" s="3" t="s">
        <v>1534</v>
      </c>
    </row>
    <row r="960" spans="1:5">
      <c r="A960" s="3" t="s">
        <v>609</v>
      </c>
      <c r="B960" s="3" t="s">
        <v>1559</v>
      </c>
      <c r="C960" s="3" t="s">
        <v>393</v>
      </c>
      <c r="D960" s="3" t="s">
        <v>1132</v>
      </c>
      <c r="E960" s="3" t="s">
        <v>1534</v>
      </c>
    </row>
    <row r="961" spans="1:5">
      <c r="A961" s="3" t="s">
        <v>609</v>
      </c>
      <c r="B961" s="3" t="s">
        <v>1559</v>
      </c>
      <c r="C961" s="3" t="s">
        <v>1129</v>
      </c>
      <c r="D961" s="3" t="s">
        <v>1130</v>
      </c>
      <c r="E961" s="3" t="s">
        <v>1534</v>
      </c>
    </row>
    <row r="962" spans="1:5">
      <c r="A962" s="3" t="s">
        <v>613</v>
      </c>
      <c r="B962" s="3" t="s">
        <v>1560</v>
      </c>
      <c r="C962" s="3" t="s">
        <v>257</v>
      </c>
      <c r="D962" s="3" t="s">
        <v>1126</v>
      </c>
      <c r="E962" s="3" t="s">
        <v>1534</v>
      </c>
    </row>
    <row r="963" spans="1:5">
      <c r="A963" s="3" t="s">
        <v>613</v>
      </c>
      <c r="B963" s="3" t="s">
        <v>1560</v>
      </c>
      <c r="C963" s="3" t="s">
        <v>450</v>
      </c>
      <c r="D963" s="3" t="s">
        <v>1128</v>
      </c>
      <c r="E963" s="3" t="s">
        <v>1534</v>
      </c>
    </row>
    <row r="964" spans="1:5">
      <c r="A964" s="3" t="s">
        <v>613</v>
      </c>
      <c r="B964" s="3" t="s">
        <v>1560</v>
      </c>
      <c r="C964" s="3" t="s">
        <v>393</v>
      </c>
      <c r="D964" s="3" t="s">
        <v>1132</v>
      </c>
      <c r="E964" s="3" t="s">
        <v>1534</v>
      </c>
    </row>
    <row r="965" spans="1:5">
      <c r="A965" s="3" t="s">
        <v>613</v>
      </c>
      <c r="B965" s="3" t="s">
        <v>1560</v>
      </c>
      <c r="C965" s="3" t="s">
        <v>1129</v>
      </c>
      <c r="D965" s="3" t="s">
        <v>1130</v>
      </c>
      <c r="E965" s="3" t="s">
        <v>1534</v>
      </c>
    </row>
    <row r="966" spans="1:5">
      <c r="A966" s="3" t="s">
        <v>617</v>
      </c>
      <c r="B966" s="3" t="s">
        <v>1561</v>
      </c>
      <c r="C966" s="3" t="s">
        <v>257</v>
      </c>
      <c r="D966" s="3" t="s">
        <v>1126</v>
      </c>
      <c r="E966" s="3" t="s">
        <v>1534</v>
      </c>
    </row>
    <row r="967" spans="1:5">
      <c r="A967" s="3" t="s">
        <v>617</v>
      </c>
      <c r="B967" s="3" t="s">
        <v>1561</v>
      </c>
      <c r="C967" s="3" t="s">
        <v>450</v>
      </c>
      <c r="D967" s="3" t="s">
        <v>1128</v>
      </c>
      <c r="E967" s="3" t="s">
        <v>1534</v>
      </c>
    </row>
    <row r="968" spans="1:5">
      <c r="A968" s="3" t="s">
        <v>617</v>
      </c>
      <c r="B968" s="3" t="s">
        <v>1561</v>
      </c>
      <c r="C968" s="3" t="s">
        <v>393</v>
      </c>
      <c r="D968" s="3" t="s">
        <v>1132</v>
      </c>
      <c r="E968" s="3" t="s">
        <v>1534</v>
      </c>
    </row>
    <row r="969" spans="1:5">
      <c r="A969" s="3" t="s">
        <v>617</v>
      </c>
      <c r="B969" s="3" t="s">
        <v>1561</v>
      </c>
      <c r="C969" s="3" t="s">
        <v>1129</v>
      </c>
      <c r="D969" s="3" t="s">
        <v>1130</v>
      </c>
      <c r="E969" s="3" t="s">
        <v>1534</v>
      </c>
    </row>
    <row r="970" spans="1:5">
      <c r="A970" s="3" t="s">
        <v>619</v>
      </c>
      <c r="B970" s="3" t="s">
        <v>1562</v>
      </c>
      <c r="C970" s="3" t="s">
        <v>257</v>
      </c>
      <c r="D970" s="3" t="s">
        <v>1126</v>
      </c>
      <c r="E970" s="3" t="s">
        <v>1534</v>
      </c>
    </row>
    <row r="971" spans="1:5">
      <c r="A971" s="3" t="s">
        <v>619</v>
      </c>
      <c r="B971" s="3" t="s">
        <v>1562</v>
      </c>
      <c r="C971" s="3" t="s">
        <v>450</v>
      </c>
      <c r="D971" s="3" t="s">
        <v>1128</v>
      </c>
      <c r="E971" s="3" t="s">
        <v>1534</v>
      </c>
    </row>
    <row r="972" spans="1:5">
      <c r="A972" s="3" t="s">
        <v>619</v>
      </c>
      <c r="B972" s="3" t="s">
        <v>1562</v>
      </c>
      <c r="C972" s="3" t="s">
        <v>393</v>
      </c>
      <c r="D972" s="3" t="s">
        <v>1132</v>
      </c>
      <c r="E972" s="3" t="s">
        <v>1534</v>
      </c>
    </row>
    <row r="973" spans="1:5">
      <c r="A973" s="3" t="s">
        <v>619</v>
      </c>
      <c r="B973" s="3" t="s">
        <v>1562</v>
      </c>
      <c r="C973" s="3" t="s">
        <v>1129</v>
      </c>
      <c r="D973" s="3" t="s">
        <v>1130</v>
      </c>
      <c r="E973" s="3" t="s">
        <v>1534</v>
      </c>
    </row>
    <row r="974" spans="1:5">
      <c r="A974" s="3" t="s">
        <v>621</v>
      </c>
      <c r="B974" s="3" t="s">
        <v>1563</v>
      </c>
      <c r="C974" s="3" t="s">
        <v>257</v>
      </c>
      <c r="D974" s="3" t="s">
        <v>1126</v>
      </c>
      <c r="E974" s="3" t="s">
        <v>1534</v>
      </c>
    </row>
    <row r="975" spans="1:5">
      <c r="A975" s="3" t="s">
        <v>621</v>
      </c>
      <c r="B975" s="3" t="s">
        <v>1563</v>
      </c>
      <c r="C975" s="3" t="s">
        <v>450</v>
      </c>
      <c r="D975" s="3" t="s">
        <v>1128</v>
      </c>
      <c r="E975" s="3" t="s">
        <v>1534</v>
      </c>
    </row>
    <row r="976" spans="1:5">
      <c r="A976" s="3" t="s">
        <v>621</v>
      </c>
      <c r="B976" s="3" t="s">
        <v>1563</v>
      </c>
      <c r="C976" s="3" t="s">
        <v>393</v>
      </c>
      <c r="D976" s="3" t="s">
        <v>1132</v>
      </c>
      <c r="E976" s="3" t="s">
        <v>1534</v>
      </c>
    </row>
    <row r="977" spans="1:5">
      <c r="A977" s="3" t="s">
        <v>621</v>
      </c>
      <c r="B977" s="3" t="s">
        <v>1563</v>
      </c>
      <c r="C977" s="3" t="s">
        <v>1129</v>
      </c>
      <c r="D977" s="3" t="s">
        <v>1130</v>
      </c>
      <c r="E977" s="3" t="s">
        <v>1534</v>
      </c>
    </row>
    <row r="978" spans="1:5">
      <c r="A978" s="3" t="s">
        <v>623</v>
      </c>
      <c r="B978" s="3" t="s">
        <v>1564</v>
      </c>
      <c r="C978" s="3" t="s">
        <v>257</v>
      </c>
      <c r="D978" s="3" t="s">
        <v>1126</v>
      </c>
      <c r="E978" s="3" t="s">
        <v>1540</v>
      </c>
    </row>
    <row r="979" spans="1:5">
      <c r="A979" s="3" t="s">
        <v>623</v>
      </c>
      <c r="B979" s="3" t="s">
        <v>1564</v>
      </c>
      <c r="C979" s="3" t="s">
        <v>450</v>
      </c>
      <c r="D979" s="3" t="s">
        <v>1128</v>
      </c>
      <c r="E979" s="3" t="s">
        <v>1540</v>
      </c>
    </row>
    <row r="980" spans="1:5">
      <c r="A980" s="3" t="s">
        <v>623</v>
      </c>
      <c r="B980" s="3" t="s">
        <v>1564</v>
      </c>
      <c r="C980" s="3" t="s">
        <v>393</v>
      </c>
      <c r="D980" s="3" t="s">
        <v>1132</v>
      </c>
      <c r="E980" s="3" t="s">
        <v>1540</v>
      </c>
    </row>
    <row r="981" spans="1:5">
      <c r="A981" s="3" t="s">
        <v>623</v>
      </c>
      <c r="B981" s="3" t="s">
        <v>1564</v>
      </c>
      <c r="C981" s="3" t="s">
        <v>1129</v>
      </c>
      <c r="D981" s="3" t="s">
        <v>1130</v>
      </c>
      <c r="E981" s="3" t="s">
        <v>1540</v>
      </c>
    </row>
    <row r="982" spans="1:5">
      <c r="A982" s="3" t="s">
        <v>625</v>
      </c>
      <c r="B982" s="3" t="s">
        <v>1565</v>
      </c>
      <c r="C982" s="3" t="s">
        <v>257</v>
      </c>
      <c r="D982" s="3" t="s">
        <v>1126</v>
      </c>
      <c r="E982" s="3" t="s">
        <v>1534</v>
      </c>
    </row>
    <row r="983" spans="1:5">
      <c r="A983" s="3" t="s">
        <v>625</v>
      </c>
      <c r="B983" s="3" t="s">
        <v>1565</v>
      </c>
      <c r="C983" s="3" t="s">
        <v>450</v>
      </c>
      <c r="D983" s="3" t="s">
        <v>1128</v>
      </c>
      <c r="E983" s="3" t="s">
        <v>1534</v>
      </c>
    </row>
    <row r="984" spans="1:5">
      <c r="A984" s="3" t="s">
        <v>625</v>
      </c>
      <c r="B984" s="3" t="s">
        <v>1565</v>
      </c>
      <c r="C984" s="3" t="s">
        <v>393</v>
      </c>
      <c r="D984" s="3" t="s">
        <v>1132</v>
      </c>
      <c r="E984" s="3" t="s">
        <v>1534</v>
      </c>
    </row>
    <row r="985" spans="1:5">
      <c r="A985" s="3" t="s">
        <v>625</v>
      </c>
      <c r="B985" s="3" t="s">
        <v>1565</v>
      </c>
      <c r="C985" s="3" t="s">
        <v>1129</v>
      </c>
      <c r="D985" s="3" t="s">
        <v>1130</v>
      </c>
      <c r="E985" s="3" t="s">
        <v>1534</v>
      </c>
    </row>
    <row r="986" spans="1:5">
      <c r="A986" s="3" t="s">
        <v>627</v>
      </c>
      <c r="B986" s="3" t="s">
        <v>1566</v>
      </c>
      <c r="C986" s="3" t="s">
        <v>257</v>
      </c>
      <c r="D986" s="3" t="s">
        <v>1126</v>
      </c>
      <c r="E986" s="3" t="s">
        <v>1534</v>
      </c>
    </row>
    <row r="987" spans="1:5">
      <c r="A987" s="3" t="s">
        <v>627</v>
      </c>
      <c r="B987" s="3" t="s">
        <v>1566</v>
      </c>
      <c r="C987" s="3" t="s">
        <v>450</v>
      </c>
      <c r="D987" s="3" t="s">
        <v>1128</v>
      </c>
      <c r="E987" s="3" t="s">
        <v>1534</v>
      </c>
    </row>
    <row r="988" spans="1:5">
      <c r="A988" s="3" t="s">
        <v>627</v>
      </c>
      <c r="B988" s="3" t="s">
        <v>1566</v>
      </c>
      <c r="C988" s="3" t="s">
        <v>393</v>
      </c>
      <c r="D988" s="3" t="s">
        <v>1132</v>
      </c>
      <c r="E988" s="3" t="s">
        <v>1534</v>
      </c>
    </row>
    <row r="989" spans="1:5">
      <c r="A989" s="3" t="s">
        <v>627</v>
      </c>
      <c r="B989" s="3" t="s">
        <v>1566</v>
      </c>
      <c r="C989" s="3" t="s">
        <v>1129</v>
      </c>
      <c r="D989" s="3" t="s">
        <v>1130</v>
      </c>
      <c r="E989" s="3" t="s">
        <v>1534</v>
      </c>
    </row>
    <row r="990" spans="1:5">
      <c r="A990" s="3" t="s">
        <v>631</v>
      </c>
      <c r="B990" s="3" t="s">
        <v>1567</v>
      </c>
      <c r="C990" s="3" t="s">
        <v>257</v>
      </c>
      <c r="D990" s="3" t="s">
        <v>1126</v>
      </c>
      <c r="E990" s="3" t="s">
        <v>1534</v>
      </c>
    </row>
    <row r="991" spans="1:5">
      <c r="A991" s="3" t="s">
        <v>631</v>
      </c>
      <c r="B991" s="3" t="s">
        <v>1567</v>
      </c>
      <c r="C991" s="3" t="s">
        <v>450</v>
      </c>
      <c r="D991" s="3" t="s">
        <v>1128</v>
      </c>
      <c r="E991" s="3" t="s">
        <v>1534</v>
      </c>
    </row>
    <row r="992" spans="1:5">
      <c r="A992" s="3" t="s">
        <v>631</v>
      </c>
      <c r="B992" s="3" t="s">
        <v>1567</v>
      </c>
      <c r="C992" s="3" t="s">
        <v>393</v>
      </c>
      <c r="D992" s="3" t="s">
        <v>1132</v>
      </c>
      <c r="E992" s="3" t="s">
        <v>1534</v>
      </c>
    </row>
    <row r="993" spans="1:5">
      <c r="A993" s="3" t="s">
        <v>631</v>
      </c>
      <c r="B993" s="3" t="s">
        <v>1567</v>
      </c>
      <c r="C993" s="3" t="s">
        <v>1129</v>
      </c>
      <c r="D993" s="3" t="s">
        <v>1130</v>
      </c>
      <c r="E993" s="3" t="s">
        <v>1534</v>
      </c>
    </row>
    <row r="994" spans="1:5">
      <c r="A994" s="3" t="s">
        <v>635</v>
      </c>
      <c r="B994" s="3" t="s">
        <v>1568</v>
      </c>
      <c r="C994" s="3" t="s">
        <v>257</v>
      </c>
      <c r="D994" s="3" t="s">
        <v>1126</v>
      </c>
      <c r="E994" s="3" t="s">
        <v>1534</v>
      </c>
    </row>
    <row r="995" spans="1:5">
      <c r="A995" s="3" t="s">
        <v>635</v>
      </c>
      <c r="B995" s="3" t="s">
        <v>1568</v>
      </c>
      <c r="C995" s="3" t="s">
        <v>450</v>
      </c>
      <c r="D995" s="3" t="s">
        <v>1128</v>
      </c>
      <c r="E995" s="3" t="s">
        <v>1534</v>
      </c>
    </row>
    <row r="996" spans="1:5">
      <c r="A996" s="3" t="s">
        <v>635</v>
      </c>
      <c r="B996" s="3" t="s">
        <v>1568</v>
      </c>
      <c r="C996" s="3" t="s">
        <v>393</v>
      </c>
      <c r="D996" s="3" t="s">
        <v>1132</v>
      </c>
      <c r="E996" s="3" t="s">
        <v>1534</v>
      </c>
    </row>
    <row r="997" spans="1:5">
      <c r="A997" s="3" t="s">
        <v>635</v>
      </c>
      <c r="B997" s="3" t="s">
        <v>1568</v>
      </c>
      <c r="C997" s="3" t="s">
        <v>1129</v>
      </c>
      <c r="D997" s="3" t="s">
        <v>1130</v>
      </c>
      <c r="E997" s="3" t="s">
        <v>1534</v>
      </c>
    </row>
    <row r="998" spans="1:5">
      <c r="A998" s="3" t="s">
        <v>637</v>
      </c>
      <c r="B998" s="3" t="s">
        <v>1569</v>
      </c>
      <c r="C998" s="3" t="s">
        <v>257</v>
      </c>
      <c r="D998" s="3" t="s">
        <v>1126</v>
      </c>
      <c r="E998" s="3" t="s">
        <v>1534</v>
      </c>
    </row>
    <row r="999" spans="1:5">
      <c r="A999" s="3" t="s">
        <v>637</v>
      </c>
      <c r="B999" s="3" t="s">
        <v>1569</v>
      </c>
      <c r="C999" s="3" t="s">
        <v>450</v>
      </c>
      <c r="D999" s="3" t="s">
        <v>1128</v>
      </c>
      <c r="E999" s="3" t="s">
        <v>1534</v>
      </c>
    </row>
    <row r="1000" spans="1:5">
      <c r="A1000" s="3" t="s">
        <v>637</v>
      </c>
      <c r="B1000" s="3" t="s">
        <v>1569</v>
      </c>
      <c r="C1000" s="3" t="s">
        <v>393</v>
      </c>
      <c r="D1000" s="3" t="s">
        <v>1132</v>
      </c>
      <c r="E1000" s="3" t="s">
        <v>1534</v>
      </c>
    </row>
    <row r="1001" spans="1:5">
      <c r="A1001" s="3" t="s">
        <v>637</v>
      </c>
      <c r="B1001" s="3" t="s">
        <v>1569</v>
      </c>
      <c r="C1001" s="3" t="s">
        <v>1129</v>
      </c>
      <c r="D1001" s="3" t="s">
        <v>1130</v>
      </c>
      <c r="E1001" s="3" t="s">
        <v>1534</v>
      </c>
    </row>
    <row r="1002" spans="1:5">
      <c r="A1002" s="3" t="s">
        <v>643</v>
      </c>
      <c r="B1002" s="3" t="s">
        <v>1570</v>
      </c>
      <c r="C1002" s="3" t="s">
        <v>257</v>
      </c>
      <c r="D1002" s="3" t="s">
        <v>1126</v>
      </c>
      <c r="E1002" s="3" t="s">
        <v>1534</v>
      </c>
    </row>
    <row r="1003" spans="1:5">
      <c r="A1003" s="3" t="s">
        <v>643</v>
      </c>
      <c r="B1003" s="3" t="s">
        <v>1570</v>
      </c>
      <c r="C1003" s="3" t="s">
        <v>450</v>
      </c>
      <c r="D1003" s="3" t="s">
        <v>1128</v>
      </c>
      <c r="E1003" s="3" t="s">
        <v>1534</v>
      </c>
    </row>
    <row r="1004" spans="1:5">
      <c r="A1004" s="3" t="s">
        <v>643</v>
      </c>
      <c r="B1004" s="3" t="s">
        <v>1570</v>
      </c>
      <c r="C1004" s="3" t="s">
        <v>393</v>
      </c>
      <c r="D1004" s="3" t="s">
        <v>1132</v>
      </c>
      <c r="E1004" s="3" t="s">
        <v>1534</v>
      </c>
    </row>
    <row r="1005" spans="1:5">
      <c r="A1005" s="3" t="s">
        <v>643</v>
      </c>
      <c r="B1005" s="3" t="s">
        <v>1570</v>
      </c>
      <c r="C1005" s="3" t="s">
        <v>1129</v>
      </c>
      <c r="D1005" s="3" t="s">
        <v>1130</v>
      </c>
      <c r="E1005" s="3" t="s">
        <v>1534</v>
      </c>
    </row>
    <row r="1006" spans="1:5">
      <c r="A1006" s="3" t="s">
        <v>645</v>
      </c>
      <c r="B1006" s="3" t="s">
        <v>1571</v>
      </c>
      <c r="C1006" s="3" t="s">
        <v>257</v>
      </c>
      <c r="D1006" s="3" t="s">
        <v>1126</v>
      </c>
      <c r="E1006" s="3" t="s">
        <v>1534</v>
      </c>
    </row>
    <row r="1007" spans="1:5">
      <c r="A1007" s="3" t="s">
        <v>645</v>
      </c>
      <c r="B1007" s="3" t="s">
        <v>1571</v>
      </c>
      <c r="C1007" s="3" t="s">
        <v>450</v>
      </c>
      <c r="D1007" s="3" t="s">
        <v>1128</v>
      </c>
      <c r="E1007" s="3" t="s">
        <v>1534</v>
      </c>
    </row>
    <row r="1008" spans="1:5">
      <c r="A1008" s="3" t="s">
        <v>645</v>
      </c>
      <c r="B1008" s="3" t="s">
        <v>1571</v>
      </c>
      <c r="C1008" s="3" t="s">
        <v>393</v>
      </c>
      <c r="D1008" s="3" t="s">
        <v>1132</v>
      </c>
      <c r="E1008" s="3" t="s">
        <v>1534</v>
      </c>
    </row>
    <row r="1009" spans="1:5">
      <c r="A1009" s="3" t="s">
        <v>645</v>
      </c>
      <c r="B1009" s="3" t="s">
        <v>1571</v>
      </c>
      <c r="C1009" s="3" t="s">
        <v>1129</v>
      </c>
      <c r="D1009" s="3" t="s">
        <v>1130</v>
      </c>
      <c r="E1009" s="3" t="s">
        <v>1534</v>
      </c>
    </row>
    <row r="1010" spans="1:5">
      <c r="A1010" s="3" t="s">
        <v>647</v>
      </c>
      <c r="B1010" s="3" t="s">
        <v>1572</v>
      </c>
      <c r="C1010" s="3" t="s">
        <v>257</v>
      </c>
      <c r="D1010" s="3" t="s">
        <v>1126</v>
      </c>
      <c r="E1010" s="3" t="s">
        <v>1540</v>
      </c>
    </row>
    <row r="1011" spans="1:5">
      <c r="A1011" s="3" t="s">
        <v>647</v>
      </c>
      <c r="B1011" s="3" t="s">
        <v>1572</v>
      </c>
      <c r="C1011" s="3" t="s">
        <v>450</v>
      </c>
      <c r="D1011" s="3" t="s">
        <v>1128</v>
      </c>
      <c r="E1011" s="3" t="s">
        <v>1540</v>
      </c>
    </row>
    <row r="1012" spans="1:5">
      <c r="A1012" s="3" t="s">
        <v>647</v>
      </c>
      <c r="B1012" s="3" t="s">
        <v>1572</v>
      </c>
      <c r="C1012" s="3" t="s">
        <v>393</v>
      </c>
      <c r="D1012" s="3" t="s">
        <v>1132</v>
      </c>
      <c r="E1012" s="3" t="s">
        <v>1540</v>
      </c>
    </row>
    <row r="1013" spans="1:5">
      <c r="A1013" s="3" t="s">
        <v>647</v>
      </c>
      <c r="B1013" s="3" t="s">
        <v>1572</v>
      </c>
      <c r="C1013" s="3" t="s">
        <v>1129</v>
      </c>
      <c r="D1013" s="3" t="s">
        <v>1130</v>
      </c>
      <c r="E1013" s="3" t="s">
        <v>1540</v>
      </c>
    </row>
    <row r="1014" spans="1:5">
      <c r="A1014" s="3" t="s">
        <v>649</v>
      </c>
      <c r="B1014" s="3" t="s">
        <v>1573</v>
      </c>
      <c r="C1014" s="3" t="s">
        <v>257</v>
      </c>
      <c r="D1014" s="3" t="s">
        <v>1126</v>
      </c>
      <c r="E1014" s="3" t="s">
        <v>1534</v>
      </c>
    </row>
    <row r="1015" spans="1:5">
      <c r="A1015" s="3" t="s">
        <v>649</v>
      </c>
      <c r="B1015" s="3" t="s">
        <v>1573</v>
      </c>
      <c r="C1015" s="3" t="s">
        <v>450</v>
      </c>
      <c r="D1015" s="3" t="s">
        <v>1128</v>
      </c>
      <c r="E1015" s="3" t="s">
        <v>1534</v>
      </c>
    </row>
    <row r="1016" spans="1:5">
      <c r="A1016" s="3" t="s">
        <v>649</v>
      </c>
      <c r="B1016" s="3" t="s">
        <v>1573</v>
      </c>
      <c r="C1016" s="3" t="s">
        <v>393</v>
      </c>
      <c r="D1016" s="3" t="s">
        <v>1132</v>
      </c>
      <c r="E1016" s="3" t="s">
        <v>1534</v>
      </c>
    </row>
    <row r="1017" spans="1:5">
      <c r="A1017" s="3" t="s">
        <v>649</v>
      </c>
      <c r="B1017" s="3" t="s">
        <v>1573</v>
      </c>
      <c r="C1017" s="3" t="s">
        <v>1129</v>
      </c>
      <c r="D1017" s="3" t="s">
        <v>1130</v>
      </c>
      <c r="E1017" s="3" t="s">
        <v>1534</v>
      </c>
    </row>
    <row r="1018" spans="1:5">
      <c r="A1018" s="3" t="s">
        <v>651</v>
      </c>
      <c r="B1018" s="3" t="s">
        <v>1574</v>
      </c>
      <c r="C1018" s="3" t="s">
        <v>257</v>
      </c>
      <c r="D1018" s="3" t="s">
        <v>1126</v>
      </c>
      <c r="E1018" s="3" t="s">
        <v>1534</v>
      </c>
    </row>
    <row r="1019" spans="1:5">
      <c r="A1019" s="3" t="s">
        <v>651</v>
      </c>
      <c r="B1019" s="3" t="s">
        <v>1574</v>
      </c>
      <c r="C1019" s="3" t="s">
        <v>450</v>
      </c>
      <c r="D1019" s="3" t="s">
        <v>1128</v>
      </c>
      <c r="E1019" s="3" t="s">
        <v>1534</v>
      </c>
    </row>
    <row r="1020" spans="1:5">
      <c r="A1020" s="3" t="s">
        <v>651</v>
      </c>
      <c r="B1020" s="3" t="s">
        <v>1574</v>
      </c>
      <c r="C1020" s="3" t="s">
        <v>393</v>
      </c>
      <c r="D1020" s="3" t="s">
        <v>1132</v>
      </c>
      <c r="E1020" s="3" t="s">
        <v>1534</v>
      </c>
    </row>
    <row r="1021" spans="1:5">
      <c r="A1021" s="3" t="s">
        <v>651</v>
      </c>
      <c r="B1021" s="3" t="s">
        <v>1574</v>
      </c>
      <c r="C1021" s="3" t="s">
        <v>1129</v>
      </c>
      <c r="D1021" s="3" t="s">
        <v>1130</v>
      </c>
      <c r="E1021" s="3" t="s">
        <v>1534</v>
      </c>
    </row>
    <row r="1022" spans="1:5">
      <c r="A1022" s="3" t="s">
        <v>653</v>
      </c>
      <c r="B1022" s="3" t="s">
        <v>1575</v>
      </c>
      <c r="C1022" s="3" t="s">
        <v>257</v>
      </c>
      <c r="D1022" s="3" t="s">
        <v>1126</v>
      </c>
      <c r="E1022" s="3" t="s">
        <v>1534</v>
      </c>
    </row>
    <row r="1023" spans="1:5">
      <c r="A1023" s="3" t="s">
        <v>653</v>
      </c>
      <c r="B1023" s="3" t="s">
        <v>1575</v>
      </c>
      <c r="C1023" s="3" t="s">
        <v>450</v>
      </c>
      <c r="D1023" s="3" t="s">
        <v>1128</v>
      </c>
      <c r="E1023" s="3" t="s">
        <v>1534</v>
      </c>
    </row>
    <row r="1024" spans="1:5">
      <c r="A1024" s="3" t="s">
        <v>653</v>
      </c>
      <c r="B1024" s="3" t="s">
        <v>1575</v>
      </c>
      <c r="C1024" s="3" t="s">
        <v>393</v>
      </c>
      <c r="D1024" s="3" t="s">
        <v>1132</v>
      </c>
      <c r="E1024" s="3" t="s">
        <v>1534</v>
      </c>
    </row>
    <row r="1025" spans="1:5">
      <c r="A1025" s="3" t="s">
        <v>653</v>
      </c>
      <c r="B1025" s="3" t="s">
        <v>1575</v>
      </c>
      <c r="C1025" s="3" t="s">
        <v>1129</v>
      </c>
      <c r="D1025" s="3" t="s">
        <v>1130</v>
      </c>
      <c r="E1025" s="3" t="s">
        <v>1534</v>
      </c>
    </row>
    <row r="1026" spans="1:5">
      <c r="A1026" s="3" t="s">
        <v>657</v>
      </c>
      <c r="B1026" s="3" t="s">
        <v>1576</v>
      </c>
      <c r="C1026" s="3" t="s">
        <v>257</v>
      </c>
      <c r="D1026" s="3" t="s">
        <v>1126</v>
      </c>
      <c r="E1026" s="3" t="s">
        <v>1534</v>
      </c>
    </row>
    <row r="1027" spans="1:5">
      <c r="A1027" s="3" t="s">
        <v>657</v>
      </c>
      <c r="B1027" s="3" t="s">
        <v>1576</v>
      </c>
      <c r="C1027" s="3" t="s">
        <v>450</v>
      </c>
      <c r="D1027" s="3" t="s">
        <v>1128</v>
      </c>
      <c r="E1027" s="3" t="s">
        <v>1534</v>
      </c>
    </row>
    <row r="1028" spans="1:5">
      <c r="A1028" s="3" t="s">
        <v>657</v>
      </c>
      <c r="B1028" s="3" t="s">
        <v>1576</v>
      </c>
      <c r="C1028" s="3" t="s">
        <v>393</v>
      </c>
      <c r="D1028" s="3" t="s">
        <v>1132</v>
      </c>
      <c r="E1028" s="3" t="s">
        <v>1534</v>
      </c>
    </row>
    <row r="1029" spans="1:5">
      <c r="A1029" s="3" t="s">
        <v>657</v>
      </c>
      <c r="B1029" s="3" t="s">
        <v>1576</v>
      </c>
      <c r="C1029" s="3" t="s">
        <v>1129</v>
      </c>
      <c r="D1029" s="3" t="s">
        <v>1130</v>
      </c>
      <c r="E1029" s="3" t="s">
        <v>1534</v>
      </c>
    </row>
    <row r="1030" spans="1:5">
      <c r="A1030" s="3" t="s">
        <v>659</v>
      </c>
      <c r="B1030" s="3" t="s">
        <v>1577</v>
      </c>
      <c r="C1030" s="3" t="s">
        <v>257</v>
      </c>
      <c r="D1030" s="3" t="s">
        <v>1126</v>
      </c>
      <c r="E1030" s="3" t="s">
        <v>1534</v>
      </c>
    </row>
    <row r="1031" spans="1:5">
      <c r="A1031" s="3" t="s">
        <v>659</v>
      </c>
      <c r="B1031" s="3" t="s">
        <v>1577</v>
      </c>
      <c r="C1031" s="3" t="s">
        <v>450</v>
      </c>
      <c r="D1031" s="3" t="s">
        <v>1128</v>
      </c>
      <c r="E1031" s="3" t="s">
        <v>1534</v>
      </c>
    </row>
    <row r="1032" spans="1:5">
      <c r="A1032" s="3" t="s">
        <v>659</v>
      </c>
      <c r="B1032" s="3" t="s">
        <v>1577</v>
      </c>
      <c r="C1032" s="3" t="s">
        <v>393</v>
      </c>
      <c r="D1032" s="3" t="s">
        <v>1132</v>
      </c>
      <c r="E1032" s="3" t="s">
        <v>1534</v>
      </c>
    </row>
    <row r="1033" spans="1:5">
      <c r="A1033" s="3" t="s">
        <v>659</v>
      </c>
      <c r="B1033" s="3" t="s">
        <v>1577</v>
      </c>
      <c r="C1033" s="3" t="s">
        <v>1129</v>
      </c>
      <c r="D1033" s="3" t="s">
        <v>1130</v>
      </c>
      <c r="E1033" s="3" t="s">
        <v>1534</v>
      </c>
    </row>
    <row r="1034" spans="1:5">
      <c r="A1034" s="3" t="s">
        <v>661</v>
      </c>
      <c r="B1034" s="3" t="s">
        <v>1578</v>
      </c>
      <c r="C1034" s="3" t="s">
        <v>257</v>
      </c>
      <c r="D1034" s="3" t="s">
        <v>1126</v>
      </c>
      <c r="E1034" s="3" t="s">
        <v>1534</v>
      </c>
    </row>
    <row r="1035" spans="1:5">
      <c r="A1035" s="3" t="s">
        <v>661</v>
      </c>
      <c r="B1035" s="3" t="s">
        <v>1578</v>
      </c>
      <c r="C1035" s="3" t="s">
        <v>450</v>
      </c>
      <c r="D1035" s="3" t="s">
        <v>1128</v>
      </c>
      <c r="E1035" s="3" t="s">
        <v>1534</v>
      </c>
    </row>
    <row r="1036" spans="1:5">
      <c r="A1036" s="3" t="s">
        <v>661</v>
      </c>
      <c r="B1036" s="3" t="s">
        <v>1578</v>
      </c>
      <c r="C1036" s="3" t="s">
        <v>393</v>
      </c>
      <c r="D1036" s="3" t="s">
        <v>1132</v>
      </c>
      <c r="E1036" s="3" t="s">
        <v>1534</v>
      </c>
    </row>
    <row r="1037" spans="1:5">
      <c r="A1037" s="3" t="s">
        <v>661</v>
      </c>
      <c r="B1037" s="3" t="s">
        <v>1578</v>
      </c>
      <c r="C1037" s="3" t="s">
        <v>1129</v>
      </c>
      <c r="D1037" s="3" t="s">
        <v>1130</v>
      </c>
      <c r="E1037" s="3" t="s">
        <v>1534</v>
      </c>
    </row>
    <row r="1038" spans="1:5">
      <c r="A1038" s="3" t="s">
        <v>679</v>
      </c>
      <c r="B1038" s="3" t="s">
        <v>1579</v>
      </c>
      <c r="C1038" s="3" t="s">
        <v>257</v>
      </c>
      <c r="D1038" s="3" t="s">
        <v>1126</v>
      </c>
      <c r="E1038" s="3" t="s">
        <v>1534</v>
      </c>
    </row>
    <row r="1039" spans="1:5">
      <c r="A1039" s="3" t="s">
        <v>679</v>
      </c>
      <c r="B1039" s="3" t="s">
        <v>1579</v>
      </c>
      <c r="C1039" s="3" t="s">
        <v>450</v>
      </c>
      <c r="D1039" s="3" t="s">
        <v>1128</v>
      </c>
      <c r="E1039" s="3" t="s">
        <v>1534</v>
      </c>
    </row>
    <row r="1040" spans="1:5">
      <c r="A1040" s="3" t="s">
        <v>679</v>
      </c>
      <c r="B1040" s="3" t="s">
        <v>1579</v>
      </c>
      <c r="C1040" s="3" t="s">
        <v>393</v>
      </c>
      <c r="D1040" s="3" t="s">
        <v>1132</v>
      </c>
      <c r="E1040" s="3" t="s">
        <v>1534</v>
      </c>
    </row>
    <row r="1041" spans="1:5">
      <c r="A1041" s="3" t="s">
        <v>679</v>
      </c>
      <c r="B1041" s="3" t="s">
        <v>1579</v>
      </c>
      <c r="C1041" s="3" t="s">
        <v>1129</v>
      </c>
      <c r="D1041" s="3" t="s">
        <v>1130</v>
      </c>
      <c r="E1041" s="3" t="s">
        <v>1534</v>
      </c>
    </row>
    <row r="1042" spans="1:5">
      <c r="A1042" s="3" t="s">
        <v>681</v>
      </c>
      <c r="B1042" s="3" t="s">
        <v>1580</v>
      </c>
      <c r="C1042" s="3" t="s">
        <v>257</v>
      </c>
      <c r="D1042" s="3" t="s">
        <v>1126</v>
      </c>
      <c r="E1042" s="3" t="s">
        <v>1534</v>
      </c>
    </row>
    <row r="1043" spans="1:5">
      <c r="A1043" s="3" t="s">
        <v>681</v>
      </c>
      <c r="B1043" s="3" t="s">
        <v>1580</v>
      </c>
      <c r="C1043" s="3" t="s">
        <v>450</v>
      </c>
      <c r="D1043" s="3" t="s">
        <v>1128</v>
      </c>
      <c r="E1043" s="3" t="s">
        <v>1534</v>
      </c>
    </row>
    <row r="1044" spans="1:5">
      <c r="A1044" s="3" t="s">
        <v>681</v>
      </c>
      <c r="B1044" s="3" t="s">
        <v>1580</v>
      </c>
      <c r="C1044" s="3" t="s">
        <v>393</v>
      </c>
      <c r="D1044" s="3" t="s">
        <v>1132</v>
      </c>
      <c r="E1044" s="3" t="s">
        <v>1534</v>
      </c>
    </row>
    <row r="1045" spans="1:5">
      <c r="A1045" s="3" t="s">
        <v>681</v>
      </c>
      <c r="B1045" s="3" t="s">
        <v>1580</v>
      </c>
      <c r="C1045" s="3" t="s">
        <v>1129</v>
      </c>
      <c r="D1045" s="3" t="s">
        <v>1130</v>
      </c>
      <c r="E1045" s="3" t="s">
        <v>1534</v>
      </c>
    </row>
    <row r="1046" spans="1:5" ht="25.5">
      <c r="A1046" s="3" t="s">
        <v>683</v>
      </c>
      <c r="B1046" s="414" t="s">
        <v>1581</v>
      </c>
      <c r="C1046" s="3" t="s">
        <v>257</v>
      </c>
      <c r="D1046" s="3" t="s">
        <v>1126</v>
      </c>
      <c r="E1046" s="3" t="s">
        <v>1534</v>
      </c>
    </row>
    <row r="1047" spans="1:5" ht="25.5">
      <c r="A1047" s="3" t="s">
        <v>683</v>
      </c>
      <c r="B1047" s="414" t="s">
        <v>1581</v>
      </c>
      <c r="C1047" s="3" t="s">
        <v>450</v>
      </c>
      <c r="D1047" s="3" t="s">
        <v>1128</v>
      </c>
      <c r="E1047" s="3" t="s">
        <v>1534</v>
      </c>
    </row>
    <row r="1048" spans="1:5" ht="25.5">
      <c r="A1048" s="3" t="s">
        <v>683</v>
      </c>
      <c r="B1048" s="414" t="s">
        <v>1581</v>
      </c>
      <c r="C1048" s="3" t="s">
        <v>393</v>
      </c>
      <c r="D1048" s="3" t="s">
        <v>1132</v>
      </c>
      <c r="E1048" s="3" t="s">
        <v>1534</v>
      </c>
    </row>
    <row r="1049" spans="1:5" ht="25.5">
      <c r="A1049" s="3" t="s">
        <v>683</v>
      </c>
      <c r="B1049" s="414" t="s">
        <v>1581</v>
      </c>
      <c r="C1049" s="3" t="s">
        <v>1129</v>
      </c>
      <c r="D1049" s="3" t="s">
        <v>1130</v>
      </c>
      <c r="E1049" s="3" t="s">
        <v>1534</v>
      </c>
    </row>
    <row r="1050" spans="1:5">
      <c r="A1050" s="3" t="s">
        <v>685</v>
      </c>
      <c r="B1050" s="3" t="s">
        <v>1582</v>
      </c>
      <c r="C1050" s="3" t="s">
        <v>257</v>
      </c>
      <c r="D1050" s="3" t="s">
        <v>1126</v>
      </c>
      <c r="E1050" s="3" t="s">
        <v>1534</v>
      </c>
    </row>
    <row r="1051" spans="1:5">
      <c r="A1051" s="3" t="s">
        <v>685</v>
      </c>
      <c r="B1051" s="3" t="s">
        <v>1582</v>
      </c>
      <c r="C1051" s="3" t="s">
        <v>450</v>
      </c>
      <c r="D1051" s="3" t="s">
        <v>1128</v>
      </c>
      <c r="E1051" s="3" t="s">
        <v>1534</v>
      </c>
    </row>
    <row r="1052" spans="1:5">
      <c r="A1052" s="3" t="s">
        <v>685</v>
      </c>
      <c r="B1052" s="3" t="s">
        <v>1582</v>
      </c>
      <c r="C1052" s="3" t="s">
        <v>393</v>
      </c>
      <c r="D1052" s="3" t="s">
        <v>1132</v>
      </c>
      <c r="E1052" s="3" t="s">
        <v>1534</v>
      </c>
    </row>
    <row r="1053" spans="1:5">
      <c r="A1053" s="3" t="s">
        <v>685</v>
      </c>
      <c r="B1053" s="3" t="s">
        <v>1582</v>
      </c>
      <c r="C1053" s="3" t="s">
        <v>1129</v>
      </c>
      <c r="D1053" s="3" t="s">
        <v>1130</v>
      </c>
      <c r="E1053" s="3" t="s">
        <v>1534</v>
      </c>
    </row>
    <row r="1054" spans="1:5">
      <c r="A1054" s="3" t="s">
        <v>687</v>
      </c>
      <c r="B1054" s="3" t="s">
        <v>1583</v>
      </c>
      <c r="C1054" s="3" t="s">
        <v>257</v>
      </c>
      <c r="D1054" s="3" t="s">
        <v>1126</v>
      </c>
      <c r="E1054" s="3" t="s">
        <v>1534</v>
      </c>
    </row>
    <row r="1055" spans="1:5">
      <c r="A1055" s="3" t="s">
        <v>687</v>
      </c>
      <c r="B1055" s="3" t="s">
        <v>1583</v>
      </c>
      <c r="C1055" s="3" t="s">
        <v>450</v>
      </c>
      <c r="D1055" s="3" t="s">
        <v>1128</v>
      </c>
      <c r="E1055" s="3" t="s">
        <v>1534</v>
      </c>
    </row>
    <row r="1056" spans="1:5">
      <c r="A1056" s="3" t="s">
        <v>687</v>
      </c>
      <c r="B1056" s="3" t="s">
        <v>1583</v>
      </c>
      <c r="C1056" s="3" t="s">
        <v>393</v>
      </c>
      <c r="D1056" s="3" t="s">
        <v>1132</v>
      </c>
      <c r="E1056" s="3" t="s">
        <v>1534</v>
      </c>
    </row>
    <row r="1057" spans="1:5">
      <c r="A1057" s="3" t="s">
        <v>687</v>
      </c>
      <c r="B1057" s="3" t="s">
        <v>1583</v>
      </c>
      <c r="C1057" s="3" t="s">
        <v>1129</v>
      </c>
      <c r="D1057" s="3" t="s">
        <v>1130</v>
      </c>
      <c r="E1057" s="3" t="s">
        <v>1534</v>
      </c>
    </row>
    <row r="1058" spans="1:5">
      <c r="A1058" s="3" t="s">
        <v>689</v>
      </c>
      <c r="B1058" s="3" t="s">
        <v>1584</v>
      </c>
      <c r="C1058" s="3" t="s">
        <v>257</v>
      </c>
      <c r="D1058" s="3" t="s">
        <v>1126</v>
      </c>
      <c r="E1058" s="3" t="s">
        <v>1534</v>
      </c>
    </row>
    <row r="1059" spans="1:5">
      <c r="A1059" s="3" t="s">
        <v>689</v>
      </c>
      <c r="B1059" s="3" t="s">
        <v>1584</v>
      </c>
      <c r="C1059" s="3" t="s">
        <v>450</v>
      </c>
      <c r="D1059" s="3" t="s">
        <v>1128</v>
      </c>
      <c r="E1059" s="3" t="s">
        <v>1534</v>
      </c>
    </row>
    <row r="1060" spans="1:5">
      <c r="A1060" s="3" t="s">
        <v>689</v>
      </c>
      <c r="B1060" s="3" t="s">
        <v>1584</v>
      </c>
      <c r="C1060" s="3" t="s">
        <v>393</v>
      </c>
      <c r="D1060" s="3" t="s">
        <v>1132</v>
      </c>
      <c r="E1060" s="3" t="s">
        <v>1534</v>
      </c>
    </row>
    <row r="1061" spans="1:5">
      <c r="A1061" s="3" t="s">
        <v>689</v>
      </c>
      <c r="B1061" s="3" t="s">
        <v>1584</v>
      </c>
      <c r="C1061" s="3" t="s">
        <v>1129</v>
      </c>
      <c r="D1061" s="3" t="s">
        <v>1130</v>
      </c>
      <c r="E1061" s="3" t="s">
        <v>1534</v>
      </c>
    </row>
    <row r="1062" spans="1:5">
      <c r="A1062" s="3" t="s">
        <v>691</v>
      </c>
      <c r="B1062" s="3" t="s">
        <v>1585</v>
      </c>
      <c r="C1062" s="3" t="s">
        <v>257</v>
      </c>
      <c r="D1062" s="3" t="s">
        <v>1126</v>
      </c>
      <c r="E1062" s="3" t="s">
        <v>1534</v>
      </c>
    </row>
    <row r="1063" spans="1:5">
      <c r="A1063" s="3" t="s">
        <v>691</v>
      </c>
      <c r="B1063" s="3" t="s">
        <v>1585</v>
      </c>
      <c r="C1063" s="3" t="s">
        <v>450</v>
      </c>
      <c r="D1063" s="3" t="s">
        <v>1128</v>
      </c>
      <c r="E1063" s="3" t="s">
        <v>1534</v>
      </c>
    </row>
    <row r="1064" spans="1:5">
      <c r="A1064" s="3" t="s">
        <v>691</v>
      </c>
      <c r="B1064" s="3" t="s">
        <v>1585</v>
      </c>
      <c r="C1064" s="3" t="s">
        <v>393</v>
      </c>
      <c r="D1064" s="3" t="s">
        <v>1132</v>
      </c>
      <c r="E1064" s="3" t="s">
        <v>1534</v>
      </c>
    </row>
    <row r="1065" spans="1:5">
      <c r="A1065" s="3" t="s">
        <v>691</v>
      </c>
      <c r="B1065" s="3" t="s">
        <v>1585</v>
      </c>
      <c r="C1065" s="3" t="s">
        <v>1129</v>
      </c>
      <c r="D1065" s="3" t="s">
        <v>1130</v>
      </c>
      <c r="E1065" s="3" t="s">
        <v>1534</v>
      </c>
    </row>
    <row r="1066" spans="1:5">
      <c r="A1066" s="3" t="s">
        <v>693</v>
      </c>
      <c r="B1066" s="3" t="s">
        <v>1586</v>
      </c>
      <c r="C1066" s="3" t="s">
        <v>257</v>
      </c>
      <c r="D1066" s="3" t="s">
        <v>1126</v>
      </c>
      <c r="E1066" s="3" t="s">
        <v>1534</v>
      </c>
    </row>
    <row r="1067" spans="1:5">
      <c r="A1067" s="3" t="s">
        <v>693</v>
      </c>
      <c r="B1067" s="3" t="s">
        <v>1586</v>
      </c>
      <c r="C1067" s="3" t="s">
        <v>450</v>
      </c>
      <c r="D1067" s="3" t="s">
        <v>1128</v>
      </c>
      <c r="E1067" s="3" t="s">
        <v>1534</v>
      </c>
    </row>
    <row r="1068" spans="1:5">
      <c r="A1068" s="3" t="s">
        <v>693</v>
      </c>
      <c r="B1068" s="3" t="s">
        <v>1586</v>
      </c>
      <c r="C1068" s="3" t="s">
        <v>393</v>
      </c>
      <c r="D1068" s="3" t="s">
        <v>1132</v>
      </c>
      <c r="E1068" s="3" t="s">
        <v>1534</v>
      </c>
    </row>
    <row r="1069" spans="1:5">
      <c r="A1069" s="3" t="s">
        <v>693</v>
      </c>
      <c r="B1069" s="3" t="s">
        <v>1586</v>
      </c>
      <c r="C1069" s="3" t="s">
        <v>1129</v>
      </c>
      <c r="D1069" s="3" t="s">
        <v>1130</v>
      </c>
      <c r="E1069" s="3" t="s">
        <v>1534</v>
      </c>
    </row>
    <row r="1070" spans="1:5">
      <c r="A1070" s="3" t="s">
        <v>695</v>
      </c>
      <c r="B1070" s="3" t="s">
        <v>1587</v>
      </c>
      <c r="C1070" s="3" t="s">
        <v>257</v>
      </c>
      <c r="D1070" s="3" t="s">
        <v>1126</v>
      </c>
      <c r="E1070" s="3" t="s">
        <v>1534</v>
      </c>
    </row>
    <row r="1071" spans="1:5">
      <c r="A1071" s="3" t="s">
        <v>695</v>
      </c>
      <c r="B1071" s="3" t="s">
        <v>1587</v>
      </c>
      <c r="C1071" s="3" t="s">
        <v>450</v>
      </c>
      <c r="D1071" s="3" t="s">
        <v>1128</v>
      </c>
      <c r="E1071" s="3" t="s">
        <v>1534</v>
      </c>
    </row>
    <row r="1072" spans="1:5">
      <c r="A1072" s="3" t="s">
        <v>695</v>
      </c>
      <c r="B1072" s="3" t="s">
        <v>1587</v>
      </c>
      <c r="C1072" s="3" t="s">
        <v>393</v>
      </c>
      <c r="D1072" s="3" t="s">
        <v>1132</v>
      </c>
      <c r="E1072" s="3" t="s">
        <v>1534</v>
      </c>
    </row>
    <row r="1073" spans="1:5">
      <c r="A1073" s="3" t="s">
        <v>695</v>
      </c>
      <c r="B1073" s="3" t="s">
        <v>1587</v>
      </c>
      <c r="C1073" s="3" t="s">
        <v>1129</v>
      </c>
      <c r="D1073" s="3" t="s">
        <v>1130</v>
      </c>
      <c r="E1073" s="3" t="s">
        <v>1534</v>
      </c>
    </row>
    <row r="1074" spans="1:5">
      <c r="A1074" s="3" t="s">
        <v>697</v>
      </c>
      <c r="B1074" s="3" t="s">
        <v>1588</v>
      </c>
      <c r="C1074" s="3" t="s">
        <v>257</v>
      </c>
      <c r="D1074" s="3" t="s">
        <v>1126</v>
      </c>
      <c r="E1074" s="3" t="s">
        <v>1534</v>
      </c>
    </row>
    <row r="1075" spans="1:5">
      <c r="A1075" s="3" t="s">
        <v>697</v>
      </c>
      <c r="B1075" s="3" t="s">
        <v>1588</v>
      </c>
      <c r="C1075" s="3" t="s">
        <v>450</v>
      </c>
      <c r="D1075" s="3" t="s">
        <v>1128</v>
      </c>
      <c r="E1075" s="3" t="s">
        <v>1534</v>
      </c>
    </row>
    <row r="1076" spans="1:5">
      <c r="A1076" s="3" t="s">
        <v>697</v>
      </c>
      <c r="B1076" s="3" t="s">
        <v>1588</v>
      </c>
      <c r="C1076" s="3" t="s">
        <v>393</v>
      </c>
      <c r="D1076" s="3" t="s">
        <v>1132</v>
      </c>
      <c r="E1076" s="3" t="s">
        <v>1534</v>
      </c>
    </row>
    <row r="1077" spans="1:5">
      <c r="A1077" s="3" t="s">
        <v>697</v>
      </c>
      <c r="B1077" s="3" t="s">
        <v>1588</v>
      </c>
      <c r="C1077" s="3" t="s">
        <v>1129</v>
      </c>
      <c r="D1077" s="3" t="s">
        <v>1130</v>
      </c>
      <c r="E1077" s="3" t="s">
        <v>1534</v>
      </c>
    </row>
    <row r="1078" spans="1:5">
      <c r="A1078" s="3" t="s">
        <v>699</v>
      </c>
      <c r="B1078" s="3" t="s">
        <v>1589</v>
      </c>
      <c r="C1078" s="3" t="s">
        <v>257</v>
      </c>
      <c r="D1078" s="3" t="s">
        <v>1126</v>
      </c>
      <c r="E1078" s="3" t="s">
        <v>1534</v>
      </c>
    </row>
    <row r="1079" spans="1:5">
      <c r="A1079" s="3" t="s">
        <v>699</v>
      </c>
      <c r="B1079" s="3" t="s">
        <v>1589</v>
      </c>
      <c r="C1079" s="3" t="s">
        <v>450</v>
      </c>
      <c r="D1079" s="3" t="s">
        <v>1128</v>
      </c>
      <c r="E1079" s="3" t="s">
        <v>1534</v>
      </c>
    </row>
    <row r="1080" spans="1:5">
      <c r="A1080" s="3" t="s">
        <v>699</v>
      </c>
      <c r="B1080" s="3" t="s">
        <v>1589</v>
      </c>
      <c r="C1080" s="3" t="s">
        <v>393</v>
      </c>
      <c r="D1080" s="3" t="s">
        <v>1132</v>
      </c>
      <c r="E1080" s="3" t="s">
        <v>1534</v>
      </c>
    </row>
    <row r="1081" spans="1:5">
      <c r="A1081" s="3" t="s">
        <v>699</v>
      </c>
      <c r="B1081" s="3" t="s">
        <v>1589</v>
      </c>
      <c r="C1081" s="3" t="s">
        <v>1129</v>
      </c>
      <c r="D1081" s="3" t="s">
        <v>1130</v>
      </c>
      <c r="E1081" s="3" t="s">
        <v>1534</v>
      </c>
    </row>
    <row r="1082" spans="1:5">
      <c r="A1082" s="3" t="s">
        <v>703</v>
      </c>
      <c r="B1082" s="3" t="s">
        <v>1590</v>
      </c>
      <c r="C1082" s="3" t="s">
        <v>257</v>
      </c>
      <c r="D1082" s="3" t="s">
        <v>1126</v>
      </c>
      <c r="E1082" s="3" t="s">
        <v>1534</v>
      </c>
    </row>
    <row r="1083" spans="1:5">
      <c r="A1083" s="3" t="s">
        <v>703</v>
      </c>
      <c r="B1083" s="3" t="s">
        <v>1590</v>
      </c>
      <c r="C1083" s="3" t="s">
        <v>450</v>
      </c>
      <c r="D1083" s="3" t="s">
        <v>1128</v>
      </c>
      <c r="E1083" s="3" t="s">
        <v>1534</v>
      </c>
    </row>
    <row r="1084" spans="1:5">
      <c r="A1084" s="3" t="s">
        <v>703</v>
      </c>
      <c r="B1084" s="3" t="s">
        <v>1590</v>
      </c>
      <c r="C1084" s="3" t="s">
        <v>393</v>
      </c>
      <c r="D1084" s="3" t="s">
        <v>1132</v>
      </c>
      <c r="E1084" s="3" t="s">
        <v>1534</v>
      </c>
    </row>
    <row r="1085" spans="1:5">
      <c r="A1085" s="3" t="s">
        <v>703</v>
      </c>
      <c r="B1085" s="3" t="s">
        <v>1590</v>
      </c>
      <c r="C1085" s="3" t="s">
        <v>1129</v>
      </c>
      <c r="D1085" s="3" t="s">
        <v>1130</v>
      </c>
      <c r="E1085" s="3" t="s">
        <v>1534</v>
      </c>
    </row>
    <row r="1086" spans="1:5">
      <c r="A1086" s="3" t="s">
        <v>705</v>
      </c>
      <c r="B1086" s="3" t="s">
        <v>1591</v>
      </c>
      <c r="C1086" s="3" t="s">
        <v>257</v>
      </c>
      <c r="D1086" s="3" t="s">
        <v>1126</v>
      </c>
      <c r="E1086" s="3" t="s">
        <v>1534</v>
      </c>
    </row>
    <row r="1087" spans="1:5">
      <c r="A1087" s="3" t="s">
        <v>705</v>
      </c>
      <c r="B1087" s="3" t="s">
        <v>1591</v>
      </c>
      <c r="C1087" s="3" t="s">
        <v>450</v>
      </c>
      <c r="D1087" s="3" t="s">
        <v>1128</v>
      </c>
      <c r="E1087" s="3" t="s">
        <v>1534</v>
      </c>
    </row>
    <row r="1088" spans="1:5">
      <c r="A1088" s="3" t="s">
        <v>705</v>
      </c>
      <c r="B1088" s="3" t="s">
        <v>1591</v>
      </c>
      <c r="C1088" s="3" t="s">
        <v>393</v>
      </c>
      <c r="D1088" s="3" t="s">
        <v>1132</v>
      </c>
      <c r="E1088" s="3" t="s">
        <v>1534</v>
      </c>
    </row>
    <row r="1089" spans="1:5">
      <c r="A1089" s="3" t="s">
        <v>705</v>
      </c>
      <c r="B1089" s="3" t="s">
        <v>1591</v>
      </c>
      <c r="C1089" s="3" t="s">
        <v>1129</v>
      </c>
      <c r="D1089" s="3" t="s">
        <v>1130</v>
      </c>
      <c r="E1089" s="3" t="s">
        <v>1534</v>
      </c>
    </row>
    <row r="1090" spans="1:5">
      <c r="A1090" s="3" t="s">
        <v>707</v>
      </c>
      <c r="B1090" s="3" t="s">
        <v>1592</v>
      </c>
      <c r="C1090" s="3" t="s">
        <v>257</v>
      </c>
      <c r="D1090" s="3" t="s">
        <v>1126</v>
      </c>
      <c r="E1090" s="3" t="s">
        <v>1534</v>
      </c>
    </row>
    <row r="1091" spans="1:5">
      <c r="A1091" s="3" t="s">
        <v>707</v>
      </c>
      <c r="B1091" s="3" t="s">
        <v>1592</v>
      </c>
      <c r="C1091" s="3" t="s">
        <v>450</v>
      </c>
      <c r="D1091" s="3" t="s">
        <v>1128</v>
      </c>
      <c r="E1091" s="3" t="s">
        <v>1534</v>
      </c>
    </row>
    <row r="1092" spans="1:5">
      <c r="A1092" s="3" t="s">
        <v>707</v>
      </c>
      <c r="B1092" s="3" t="s">
        <v>1592</v>
      </c>
      <c r="C1092" s="3" t="s">
        <v>393</v>
      </c>
      <c r="D1092" s="3" t="s">
        <v>1132</v>
      </c>
      <c r="E1092" s="3" t="s">
        <v>1534</v>
      </c>
    </row>
    <row r="1093" spans="1:5">
      <c r="A1093" s="3" t="s">
        <v>707</v>
      </c>
      <c r="B1093" s="3" t="s">
        <v>1592</v>
      </c>
      <c r="C1093" s="3" t="s">
        <v>1129</v>
      </c>
      <c r="D1093" s="3" t="s">
        <v>1130</v>
      </c>
      <c r="E1093" s="3" t="s">
        <v>1534</v>
      </c>
    </row>
    <row r="1094" spans="1:5">
      <c r="A1094" s="3" t="s">
        <v>711</v>
      </c>
      <c r="B1094" s="3" t="s">
        <v>1593</v>
      </c>
      <c r="C1094" s="3" t="s">
        <v>257</v>
      </c>
      <c r="D1094" s="3" t="s">
        <v>1126</v>
      </c>
      <c r="E1094" s="3" t="s">
        <v>1534</v>
      </c>
    </row>
    <row r="1095" spans="1:5">
      <c r="A1095" s="3" t="s">
        <v>711</v>
      </c>
      <c r="B1095" s="3" t="s">
        <v>1593</v>
      </c>
      <c r="C1095" s="3" t="s">
        <v>450</v>
      </c>
      <c r="D1095" s="3" t="s">
        <v>1128</v>
      </c>
      <c r="E1095" s="3" t="s">
        <v>1534</v>
      </c>
    </row>
    <row r="1096" spans="1:5">
      <c r="A1096" s="3" t="s">
        <v>711</v>
      </c>
      <c r="B1096" s="3" t="s">
        <v>1593</v>
      </c>
      <c r="C1096" s="3" t="s">
        <v>393</v>
      </c>
      <c r="D1096" s="3" t="s">
        <v>1132</v>
      </c>
      <c r="E1096" s="3" t="s">
        <v>1534</v>
      </c>
    </row>
    <row r="1097" spans="1:5">
      <c r="A1097" s="3" t="s">
        <v>711</v>
      </c>
      <c r="B1097" s="3" t="s">
        <v>1593</v>
      </c>
      <c r="C1097" s="3" t="s">
        <v>1129</v>
      </c>
      <c r="D1097" s="3" t="s">
        <v>1130</v>
      </c>
      <c r="E1097" s="3" t="s">
        <v>1534</v>
      </c>
    </row>
    <row r="1098" spans="1:5">
      <c r="A1098" s="3" t="s">
        <v>1594</v>
      </c>
      <c r="B1098" s="3" t="s">
        <v>1595</v>
      </c>
      <c r="C1098" s="3" t="s">
        <v>257</v>
      </c>
      <c r="D1098" s="3" t="s">
        <v>1126</v>
      </c>
      <c r="E1098" s="3" t="s">
        <v>1534</v>
      </c>
    </row>
    <row r="1099" spans="1:5">
      <c r="A1099" s="3" t="s">
        <v>1594</v>
      </c>
      <c r="B1099" s="3" t="s">
        <v>1595</v>
      </c>
      <c r="C1099" s="3" t="s">
        <v>450</v>
      </c>
      <c r="D1099" s="3" t="s">
        <v>1128</v>
      </c>
      <c r="E1099" s="3" t="s">
        <v>1534</v>
      </c>
    </row>
    <row r="1100" spans="1:5">
      <c r="A1100" s="3" t="s">
        <v>1594</v>
      </c>
      <c r="B1100" s="3" t="s">
        <v>1595</v>
      </c>
      <c r="C1100" s="3" t="s">
        <v>393</v>
      </c>
      <c r="D1100" s="3" t="s">
        <v>1132</v>
      </c>
      <c r="E1100" s="3" t="s">
        <v>1534</v>
      </c>
    </row>
    <row r="1101" spans="1:5">
      <c r="A1101" s="3" t="s">
        <v>1594</v>
      </c>
      <c r="B1101" s="3" t="s">
        <v>1595</v>
      </c>
      <c r="C1101" s="3" t="s">
        <v>1129</v>
      </c>
      <c r="D1101" s="3" t="s">
        <v>1130</v>
      </c>
      <c r="E1101" s="3" t="s">
        <v>1534</v>
      </c>
    </row>
    <row r="1102" spans="1:5">
      <c r="A1102" s="3" t="s">
        <v>1594</v>
      </c>
      <c r="B1102" s="3" t="s">
        <v>1595</v>
      </c>
      <c r="C1102" s="3" t="s">
        <v>318</v>
      </c>
      <c r="D1102" s="3" t="s">
        <v>1199</v>
      </c>
      <c r="E1102" s="3" t="s">
        <v>1200</v>
      </c>
    </row>
    <row r="1103" spans="1:5">
      <c r="A1103" s="3" t="s">
        <v>1596</v>
      </c>
      <c r="B1103" s="3" t="s">
        <v>1597</v>
      </c>
      <c r="C1103" s="3" t="s">
        <v>257</v>
      </c>
      <c r="D1103" s="3" t="s">
        <v>1126</v>
      </c>
      <c r="E1103" s="3" t="s">
        <v>1534</v>
      </c>
    </row>
    <row r="1104" spans="1:5">
      <c r="A1104" s="3" t="s">
        <v>1596</v>
      </c>
      <c r="B1104" s="3" t="s">
        <v>1597</v>
      </c>
      <c r="C1104" s="3" t="s">
        <v>450</v>
      </c>
      <c r="D1104" s="3" t="s">
        <v>1128</v>
      </c>
      <c r="E1104" s="3" t="s">
        <v>1534</v>
      </c>
    </row>
    <row r="1105" spans="1:5">
      <c r="A1105" s="3" t="s">
        <v>1596</v>
      </c>
      <c r="B1105" s="3" t="s">
        <v>1597</v>
      </c>
      <c r="C1105" s="3" t="s">
        <v>393</v>
      </c>
      <c r="D1105" s="3" t="s">
        <v>1132</v>
      </c>
      <c r="E1105" s="3" t="s">
        <v>1534</v>
      </c>
    </row>
    <row r="1106" spans="1:5">
      <c r="A1106" s="3" t="s">
        <v>1596</v>
      </c>
      <c r="B1106" s="3" t="s">
        <v>1597</v>
      </c>
      <c r="C1106" s="3" t="s">
        <v>1129</v>
      </c>
      <c r="D1106" s="3" t="s">
        <v>1130</v>
      </c>
      <c r="E1106" s="3" t="s">
        <v>1534</v>
      </c>
    </row>
    <row r="1107" spans="1:5">
      <c r="A1107" s="3" t="s">
        <v>714</v>
      </c>
      <c r="B1107" s="3" t="s">
        <v>1598</v>
      </c>
      <c r="C1107" s="3" t="s">
        <v>257</v>
      </c>
      <c r="D1107" s="3" t="s">
        <v>1126</v>
      </c>
      <c r="E1107" s="3" t="s">
        <v>1534</v>
      </c>
    </row>
    <row r="1108" spans="1:5">
      <c r="A1108" s="3" t="s">
        <v>714</v>
      </c>
      <c r="B1108" s="3" t="s">
        <v>1598</v>
      </c>
      <c r="C1108" s="3" t="s">
        <v>450</v>
      </c>
      <c r="D1108" s="3" t="s">
        <v>1128</v>
      </c>
      <c r="E1108" s="3" t="s">
        <v>1534</v>
      </c>
    </row>
    <row r="1109" spans="1:5">
      <c r="A1109" s="3" t="s">
        <v>714</v>
      </c>
      <c r="B1109" s="3" t="s">
        <v>1598</v>
      </c>
      <c r="C1109" s="3" t="s">
        <v>393</v>
      </c>
      <c r="D1109" s="3" t="s">
        <v>1132</v>
      </c>
      <c r="E1109" s="3" t="s">
        <v>1534</v>
      </c>
    </row>
    <row r="1110" spans="1:5">
      <c r="A1110" s="3" t="s">
        <v>714</v>
      </c>
      <c r="B1110" s="3" t="s">
        <v>1598</v>
      </c>
      <c r="C1110" s="3" t="s">
        <v>1129</v>
      </c>
      <c r="D1110" s="3" t="s">
        <v>1130</v>
      </c>
      <c r="E1110" s="3" t="s">
        <v>1534</v>
      </c>
    </row>
    <row r="1111" spans="1:5">
      <c r="A1111" s="3" t="s">
        <v>716</v>
      </c>
      <c r="B1111" s="3" t="s">
        <v>1599</v>
      </c>
      <c r="C1111" s="3" t="s">
        <v>257</v>
      </c>
      <c r="D1111" s="3" t="s">
        <v>1126</v>
      </c>
      <c r="E1111" s="3" t="s">
        <v>1534</v>
      </c>
    </row>
    <row r="1112" spans="1:5">
      <c r="A1112" s="3" t="s">
        <v>716</v>
      </c>
      <c r="B1112" s="3" t="s">
        <v>1599</v>
      </c>
      <c r="C1112" s="3" t="s">
        <v>450</v>
      </c>
      <c r="D1112" s="3" t="s">
        <v>1128</v>
      </c>
      <c r="E1112" s="3" t="s">
        <v>1534</v>
      </c>
    </row>
    <row r="1113" spans="1:5">
      <c r="A1113" s="3" t="s">
        <v>716</v>
      </c>
      <c r="B1113" s="3" t="s">
        <v>1599</v>
      </c>
      <c r="C1113" s="3" t="s">
        <v>393</v>
      </c>
      <c r="D1113" s="3" t="s">
        <v>1132</v>
      </c>
      <c r="E1113" s="3" t="s">
        <v>1534</v>
      </c>
    </row>
    <row r="1114" spans="1:5">
      <c r="A1114" s="3" t="s">
        <v>716</v>
      </c>
      <c r="B1114" s="3" t="s">
        <v>1599</v>
      </c>
      <c r="C1114" s="3" t="s">
        <v>1129</v>
      </c>
      <c r="D1114" s="3" t="s">
        <v>1130</v>
      </c>
      <c r="E1114" s="3" t="s">
        <v>1534</v>
      </c>
    </row>
    <row r="1115" spans="1:5">
      <c r="A1115" s="3" t="s">
        <v>718</v>
      </c>
      <c r="B1115" s="3" t="s">
        <v>1600</v>
      </c>
      <c r="C1115" s="3" t="s">
        <v>257</v>
      </c>
      <c r="D1115" s="3" t="s">
        <v>1126</v>
      </c>
      <c r="E1115" s="3" t="s">
        <v>1534</v>
      </c>
    </row>
    <row r="1116" spans="1:5">
      <c r="A1116" s="3" t="s">
        <v>718</v>
      </c>
      <c r="B1116" s="3" t="s">
        <v>1600</v>
      </c>
      <c r="C1116" s="3" t="s">
        <v>450</v>
      </c>
      <c r="D1116" s="3" t="s">
        <v>1128</v>
      </c>
      <c r="E1116" s="3" t="s">
        <v>1534</v>
      </c>
    </row>
    <row r="1117" spans="1:5">
      <c r="A1117" s="3" t="s">
        <v>718</v>
      </c>
      <c r="B1117" s="3" t="s">
        <v>1600</v>
      </c>
      <c r="C1117" s="3" t="s">
        <v>393</v>
      </c>
      <c r="D1117" s="3" t="s">
        <v>1132</v>
      </c>
      <c r="E1117" s="3" t="s">
        <v>1534</v>
      </c>
    </row>
    <row r="1118" spans="1:5">
      <c r="A1118" s="3" t="s">
        <v>718</v>
      </c>
      <c r="B1118" s="3" t="s">
        <v>1600</v>
      </c>
      <c r="C1118" s="3" t="s">
        <v>1129</v>
      </c>
      <c r="D1118" s="3" t="s">
        <v>1130</v>
      </c>
      <c r="E1118" s="3" t="s">
        <v>1534</v>
      </c>
    </row>
    <row r="1119" spans="1:5">
      <c r="A1119" s="3" t="s">
        <v>468</v>
      </c>
      <c r="B1119" s="3" t="s">
        <v>1601</v>
      </c>
      <c r="C1119" s="3" t="s">
        <v>257</v>
      </c>
      <c r="D1119" s="3" t="s">
        <v>1126</v>
      </c>
      <c r="E1119" s="3" t="s">
        <v>1534</v>
      </c>
    </row>
    <row r="1120" spans="1:5">
      <c r="A1120" s="3" t="s">
        <v>468</v>
      </c>
      <c r="B1120" s="3" t="s">
        <v>1601</v>
      </c>
      <c r="C1120" s="3" t="s">
        <v>450</v>
      </c>
      <c r="D1120" s="3" t="s">
        <v>1128</v>
      </c>
      <c r="E1120" s="3" t="s">
        <v>1534</v>
      </c>
    </row>
    <row r="1121" spans="1:5">
      <c r="A1121" s="3" t="s">
        <v>468</v>
      </c>
      <c r="B1121" s="3" t="s">
        <v>1601</v>
      </c>
      <c r="C1121" s="3" t="s">
        <v>393</v>
      </c>
      <c r="D1121" s="3" t="s">
        <v>1132</v>
      </c>
      <c r="E1121" s="3" t="s">
        <v>1534</v>
      </c>
    </row>
    <row r="1122" spans="1:5">
      <c r="A1122" s="3" t="s">
        <v>468</v>
      </c>
      <c r="B1122" s="3" t="s">
        <v>1601</v>
      </c>
      <c r="C1122" s="3" t="s">
        <v>1129</v>
      </c>
      <c r="D1122" s="3" t="s">
        <v>1130</v>
      </c>
      <c r="E1122" s="3" t="s">
        <v>1534</v>
      </c>
    </row>
    <row r="1123" spans="1:5">
      <c r="A1123" s="3" t="s">
        <v>470</v>
      </c>
      <c r="B1123" s="3" t="s">
        <v>1602</v>
      </c>
      <c r="C1123" s="3" t="s">
        <v>257</v>
      </c>
      <c r="D1123" s="3" t="s">
        <v>1126</v>
      </c>
      <c r="E1123" s="3" t="s">
        <v>1534</v>
      </c>
    </row>
    <row r="1124" spans="1:5">
      <c r="A1124" s="3" t="s">
        <v>470</v>
      </c>
      <c r="B1124" s="3" t="s">
        <v>1602</v>
      </c>
      <c r="C1124" s="3" t="s">
        <v>450</v>
      </c>
      <c r="D1124" s="3" t="s">
        <v>1128</v>
      </c>
      <c r="E1124" s="3" t="s">
        <v>1534</v>
      </c>
    </row>
    <row r="1125" spans="1:5">
      <c r="A1125" s="3" t="s">
        <v>470</v>
      </c>
      <c r="B1125" s="3" t="s">
        <v>1602</v>
      </c>
      <c r="C1125" s="3" t="s">
        <v>393</v>
      </c>
      <c r="D1125" s="3" t="s">
        <v>1132</v>
      </c>
      <c r="E1125" s="3" t="s">
        <v>1534</v>
      </c>
    </row>
    <row r="1126" spans="1:5">
      <c r="A1126" s="3" t="s">
        <v>470</v>
      </c>
      <c r="B1126" s="3" t="s">
        <v>1602</v>
      </c>
      <c r="C1126" s="3" t="s">
        <v>1129</v>
      </c>
      <c r="D1126" s="3" t="s">
        <v>1130</v>
      </c>
      <c r="E1126" s="3" t="s">
        <v>1534</v>
      </c>
    </row>
    <row r="1127" spans="1:5">
      <c r="A1127" s="3" t="s">
        <v>472</v>
      </c>
      <c r="B1127" s="3" t="s">
        <v>1603</v>
      </c>
      <c r="C1127" s="3" t="s">
        <v>257</v>
      </c>
      <c r="D1127" s="3" t="s">
        <v>1126</v>
      </c>
      <c r="E1127" s="3" t="s">
        <v>1534</v>
      </c>
    </row>
    <row r="1128" spans="1:5">
      <c r="A1128" s="3" t="s">
        <v>472</v>
      </c>
      <c r="B1128" s="3" t="s">
        <v>1603</v>
      </c>
      <c r="C1128" s="3" t="s">
        <v>450</v>
      </c>
      <c r="D1128" s="3" t="s">
        <v>1128</v>
      </c>
      <c r="E1128" s="3" t="s">
        <v>1534</v>
      </c>
    </row>
    <row r="1129" spans="1:5">
      <c r="A1129" s="3" t="s">
        <v>472</v>
      </c>
      <c r="B1129" s="3" t="s">
        <v>1603</v>
      </c>
      <c r="C1129" s="3" t="s">
        <v>393</v>
      </c>
      <c r="D1129" s="3" t="s">
        <v>1132</v>
      </c>
      <c r="E1129" s="3" t="s">
        <v>1534</v>
      </c>
    </row>
    <row r="1130" spans="1:5">
      <c r="A1130" s="3" t="s">
        <v>472</v>
      </c>
      <c r="B1130" s="3" t="s">
        <v>1603</v>
      </c>
      <c r="C1130" s="3" t="s">
        <v>1129</v>
      </c>
      <c r="D1130" s="3" t="s">
        <v>1130</v>
      </c>
      <c r="E1130" s="3" t="s">
        <v>1534</v>
      </c>
    </row>
    <row r="1131" spans="1:5">
      <c r="A1131" s="3" t="s">
        <v>474</v>
      </c>
      <c r="B1131" s="3" t="s">
        <v>1604</v>
      </c>
      <c r="C1131" s="3" t="s">
        <v>257</v>
      </c>
      <c r="D1131" s="3" t="s">
        <v>1126</v>
      </c>
      <c r="E1131" s="3" t="s">
        <v>1534</v>
      </c>
    </row>
    <row r="1132" spans="1:5">
      <c r="A1132" s="3" t="s">
        <v>474</v>
      </c>
      <c r="B1132" s="3" t="s">
        <v>1604</v>
      </c>
      <c r="C1132" s="3" t="s">
        <v>450</v>
      </c>
      <c r="D1132" s="3" t="s">
        <v>1128</v>
      </c>
      <c r="E1132" s="3" t="s">
        <v>1534</v>
      </c>
    </row>
    <row r="1133" spans="1:5">
      <c r="A1133" s="3" t="s">
        <v>474</v>
      </c>
      <c r="B1133" s="3" t="s">
        <v>1604</v>
      </c>
      <c r="C1133" s="3" t="s">
        <v>393</v>
      </c>
      <c r="D1133" s="3" t="s">
        <v>1132</v>
      </c>
      <c r="E1133" s="3" t="s">
        <v>1534</v>
      </c>
    </row>
    <row r="1134" spans="1:5">
      <c r="A1134" s="3" t="s">
        <v>474</v>
      </c>
      <c r="B1134" s="3" t="s">
        <v>1604</v>
      </c>
      <c r="C1134" s="3" t="s">
        <v>1129</v>
      </c>
      <c r="D1134" s="3" t="s">
        <v>1130</v>
      </c>
      <c r="E1134" s="3" t="s">
        <v>1534</v>
      </c>
    </row>
    <row r="1135" spans="1:5">
      <c r="A1135" s="3" t="s">
        <v>475</v>
      </c>
      <c r="B1135" s="3" t="s">
        <v>1605</v>
      </c>
      <c r="C1135" s="3" t="s">
        <v>257</v>
      </c>
      <c r="D1135" s="3" t="s">
        <v>1126</v>
      </c>
      <c r="E1135" s="3" t="s">
        <v>1534</v>
      </c>
    </row>
    <row r="1136" spans="1:5">
      <c r="A1136" s="3" t="s">
        <v>475</v>
      </c>
      <c r="B1136" s="3" t="s">
        <v>1605</v>
      </c>
      <c r="C1136" s="3" t="s">
        <v>450</v>
      </c>
      <c r="D1136" s="3" t="s">
        <v>1128</v>
      </c>
      <c r="E1136" s="3" t="s">
        <v>1534</v>
      </c>
    </row>
    <row r="1137" spans="1:5">
      <c r="A1137" s="3" t="s">
        <v>475</v>
      </c>
      <c r="B1137" s="3" t="s">
        <v>1605</v>
      </c>
      <c r="C1137" s="3" t="s">
        <v>393</v>
      </c>
      <c r="D1137" s="3" t="s">
        <v>1132</v>
      </c>
      <c r="E1137" s="3" t="s">
        <v>1534</v>
      </c>
    </row>
    <row r="1138" spans="1:5">
      <c r="A1138" s="3" t="s">
        <v>475</v>
      </c>
      <c r="B1138" s="3" t="s">
        <v>1605</v>
      </c>
      <c r="C1138" s="3" t="s">
        <v>1129</v>
      </c>
      <c r="D1138" s="3" t="s">
        <v>1130</v>
      </c>
      <c r="E1138" s="3" t="s">
        <v>1534</v>
      </c>
    </row>
    <row r="1139" spans="1:5">
      <c r="A1139" s="3" t="s">
        <v>477</v>
      </c>
      <c r="B1139" s="3" t="s">
        <v>1606</v>
      </c>
      <c r="C1139" s="3" t="s">
        <v>257</v>
      </c>
      <c r="D1139" s="3" t="s">
        <v>1126</v>
      </c>
      <c r="E1139" s="3" t="s">
        <v>1534</v>
      </c>
    </row>
    <row r="1140" spans="1:5">
      <c r="A1140" s="3" t="s">
        <v>477</v>
      </c>
      <c r="B1140" s="3" t="s">
        <v>1607</v>
      </c>
      <c r="C1140" s="3" t="s">
        <v>450</v>
      </c>
      <c r="D1140" s="3" t="s">
        <v>1128</v>
      </c>
      <c r="E1140" s="3" t="s">
        <v>1534</v>
      </c>
    </row>
    <row r="1141" spans="1:5">
      <c r="A1141" s="3" t="s">
        <v>477</v>
      </c>
      <c r="B1141" s="3" t="s">
        <v>1607</v>
      </c>
      <c r="C1141" s="3" t="s">
        <v>393</v>
      </c>
      <c r="D1141" s="3" t="s">
        <v>1132</v>
      </c>
      <c r="E1141" s="3" t="s">
        <v>1534</v>
      </c>
    </row>
    <row r="1142" spans="1:5">
      <c r="A1142" s="3" t="s">
        <v>477</v>
      </c>
      <c r="B1142" s="3" t="s">
        <v>1606</v>
      </c>
      <c r="C1142" s="3" t="s">
        <v>1129</v>
      </c>
      <c r="D1142" s="3" t="s">
        <v>1130</v>
      </c>
      <c r="E1142" s="3" t="s">
        <v>1534</v>
      </c>
    </row>
    <row r="1143" spans="1:5">
      <c r="A1143" s="3" t="s">
        <v>479</v>
      </c>
      <c r="B1143" s="3" t="s">
        <v>1608</v>
      </c>
      <c r="C1143" s="3" t="s">
        <v>257</v>
      </c>
      <c r="D1143" s="3" t="s">
        <v>1126</v>
      </c>
      <c r="E1143" s="3" t="s">
        <v>1534</v>
      </c>
    </row>
    <row r="1144" spans="1:5">
      <c r="A1144" s="3" t="s">
        <v>479</v>
      </c>
      <c r="B1144" s="3" t="s">
        <v>1608</v>
      </c>
      <c r="C1144" s="3" t="s">
        <v>450</v>
      </c>
      <c r="D1144" s="3" t="s">
        <v>1128</v>
      </c>
      <c r="E1144" s="3" t="s">
        <v>1534</v>
      </c>
    </row>
    <row r="1145" spans="1:5">
      <c r="A1145" s="3" t="s">
        <v>479</v>
      </c>
      <c r="B1145" s="3" t="s">
        <v>1608</v>
      </c>
      <c r="C1145" s="3" t="s">
        <v>393</v>
      </c>
      <c r="D1145" s="3" t="s">
        <v>1132</v>
      </c>
      <c r="E1145" s="3" t="s">
        <v>1534</v>
      </c>
    </row>
    <row r="1146" spans="1:5">
      <c r="A1146" s="3" t="s">
        <v>479</v>
      </c>
      <c r="B1146" s="3" t="s">
        <v>1608</v>
      </c>
      <c r="C1146" s="3" t="s">
        <v>1129</v>
      </c>
      <c r="D1146" s="3" t="s">
        <v>1130</v>
      </c>
      <c r="E1146" s="3" t="s">
        <v>1534</v>
      </c>
    </row>
    <row r="1147" spans="1:5">
      <c r="A1147" s="3" t="s">
        <v>481</v>
      </c>
      <c r="B1147" s="3" t="s">
        <v>1609</v>
      </c>
      <c r="C1147" s="3" t="s">
        <v>257</v>
      </c>
      <c r="D1147" s="3" t="s">
        <v>1126</v>
      </c>
      <c r="E1147" s="3" t="s">
        <v>1534</v>
      </c>
    </row>
    <row r="1148" spans="1:5">
      <c r="A1148" s="3" t="s">
        <v>481</v>
      </c>
      <c r="B1148" s="3" t="s">
        <v>1610</v>
      </c>
      <c r="C1148" s="3" t="s">
        <v>450</v>
      </c>
      <c r="D1148" s="3" t="s">
        <v>1128</v>
      </c>
      <c r="E1148" s="3" t="s">
        <v>1534</v>
      </c>
    </row>
    <row r="1149" spans="1:5">
      <c r="A1149" s="3" t="s">
        <v>481</v>
      </c>
      <c r="B1149" s="3" t="s">
        <v>1610</v>
      </c>
      <c r="C1149" s="3" t="s">
        <v>393</v>
      </c>
      <c r="D1149" s="3" t="s">
        <v>1132</v>
      </c>
      <c r="E1149" s="3" t="s">
        <v>1534</v>
      </c>
    </row>
    <row r="1150" spans="1:5">
      <c r="A1150" s="3" t="s">
        <v>481</v>
      </c>
      <c r="B1150" s="3" t="s">
        <v>1610</v>
      </c>
      <c r="C1150" s="3" t="s">
        <v>1129</v>
      </c>
      <c r="D1150" s="3" t="s">
        <v>1130</v>
      </c>
      <c r="E1150" s="3" t="s">
        <v>1534</v>
      </c>
    </row>
    <row r="1151" spans="1:5">
      <c r="A1151" s="3" t="s">
        <v>483</v>
      </c>
      <c r="B1151" s="3" t="s">
        <v>1611</v>
      </c>
      <c r="C1151" s="3" t="s">
        <v>257</v>
      </c>
      <c r="D1151" s="3" t="s">
        <v>1126</v>
      </c>
      <c r="E1151" s="3" t="s">
        <v>1534</v>
      </c>
    </row>
    <row r="1152" spans="1:5">
      <c r="A1152" s="3" t="s">
        <v>483</v>
      </c>
      <c r="B1152" s="3" t="s">
        <v>1611</v>
      </c>
      <c r="C1152" s="3" t="s">
        <v>450</v>
      </c>
      <c r="D1152" s="3" t="s">
        <v>1128</v>
      </c>
      <c r="E1152" s="3" t="s">
        <v>1534</v>
      </c>
    </row>
    <row r="1153" spans="1:5">
      <c r="A1153" s="3" t="s">
        <v>483</v>
      </c>
      <c r="B1153" s="3" t="s">
        <v>1612</v>
      </c>
      <c r="C1153" s="3" t="s">
        <v>393</v>
      </c>
      <c r="D1153" s="3" t="s">
        <v>1132</v>
      </c>
      <c r="E1153" s="3" t="s">
        <v>1534</v>
      </c>
    </row>
    <row r="1154" spans="1:5">
      <c r="A1154" s="3" t="s">
        <v>483</v>
      </c>
      <c r="B1154" s="3" t="s">
        <v>1611</v>
      </c>
      <c r="C1154" s="3" t="s">
        <v>1129</v>
      </c>
      <c r="D1154" s="3" t="s">
        <v>1130</v>
      </c>
      <c r="E1154" s="3" t="s">
        <v>1534</v>
      </c>
    </row>
    <row r="1155" spans="1:5">
      <c r="A1155" s="3" t="s">
        <v>485</v>
      </c>
      <c r="B1155" s="3" t="s">
        <v>1613</v>
      </c>
      <c r="C1155" s="3" t="s">
        <v>257</v>
      </c>
      <c r="D1155" s="3" t="s">
        <v>1126</v>
      </c>
      <c r="E1155" s="3" t="s">
        <v>1534</v>
      </c>
    </row>
    <row r="1156" spans="1:5">
      <c r="A1156" s="3" t="s">
        <v>485</v>
      </c>
      <c r="B1156" s="3" t="s">
        <v>1614</v>
      </c>
      <c r="C1156" s="3" t="s">
        <v>450</v>
      </c>
      <c r="D1156" s="3" t="s">
        <v>1128</v>
      </c>
      <c r="E1156" s="3" t="s">
        <v>1534</v>
      </c>
    </row>
    <row r="1157" spans="1:5">
      <c r="A1157" s="3" t="s">
        <v>485</v>
      </c>
      <c r="B1157" s="3" t="s">
        <v>1614</v>
      </c>
      <c r="C1157" s="3" t="s">
        <v>393</v>
      </c>
      <c r="D1157" s="3" t="s">
        <v>1132</v>
      </c>
      <c r="E1157" s="3" t="s">
        <v>1534</v>
      </c>
    </row>
    <row r="1158" spans="1:5">
      <c r="A1158" s="3" t="s">
        <v>485</v>
      </c>
      <c r="B1158" s="3" t="s">
        <v>1614</v>
      </c>
      <c r="C1158" s="3" t="s">
        <v>1129</v>
      </c>
      <c r="D1158" s="3" t="s">
        <v>1130</v>
      </c>
      <c r="E1158" s="3" t="s">
        <v>1534</v>
      </c>
    </row>
    <row r="1159" spans="1:5">
      <c r="A1159" s="3" t="s">
        <v>488</v>
      </c>
      <c r="B1159" s="3" t="s">
        <v>1615</v>
      </c>
      <c r="C1159" s="3" t="s">
        <v>257</v>
      </c>
      <c r="D1159" s="3" t="s">
        <v>1126</v>
      </c>
      <c r="E1159" s="3" t="s">
        <v>1534</v>
      </c>
    </row>
    <row r="1160" spans="1:5">
      <c r="A1160" s="3" t="s">
        <v>488</v>
      </c>
      <c r="B1160" s="3" t="s">
        <v>1615</v>
      </c>
      <c r="C1160" s="3" t="s">
        <v>450</v>
      </c>
      <c r="D1160" s="3" t="s">
        <v>1128</v>
      </c>
      <c r="E1160" s="3" t="s">
        <v>1534</v>
      </c>
    </row>
    <row r="1161" spans="1:5">
      <c r="A1161" s="3" t="s">
        <v>488</v>
      </c>
      <c r="B1161" s="3" t="s">
        <v>1615</v>
      </c>
      <c r="C1161" s="3" t="s">
        <v>393</v>
      </c>
      <c r="D1161" s="3" t="s">
        <v>1132</v>
      </c>
      <c r="E1161" s="3" t="s">
        <v>1534</v>
      </c>
    </row>
    <row r="1162" spans="1:5">
      <c r="A1162" s="3" t="s">
        <v>488</v>
      </c>
      <c r="B1162" s="3" t="s">
        <v>1615</v>
      </c>
      <c r="C1162" s="3" t="s">
        <v>1129</v>
      </c>
      <c r="D1162" s="3" t="s">
        <v>1130</v>
      </c>
      <c r="E1162" s="3" t="s">
        <v>1534</v>
      </c>
    </row>
    <row r="1163" spans="1:5">
      <c r="A1163" s="3" t="s">
        <v>490</v>
      </c>
      <c r="B1163" s="3" t="s">
        <v>1616</v>
      </c>
      <c r="C1163" s="3" t="s">
        <v>257</v>
      </c>
      <c r="D1163" s="3" t="s">
        <v>1126</v>
      </c>
      <c r="E1163" s="3" t="s">
        <v>1534</v>
      </c>
    </row>
    <row r="1164" spans="1:5">
      <c r="A1164" s="3" t="s">
        <v>490</v>
      </c>
      <c r="B1164" s="3" t="s">
        <v>1616</v>
      </c>
      <c r="C1164" s="3" t="s">
        <v>450</v>
      </c>
      <c r="D1164" s="3" t="s">
        <v>1128</v>
      </c>
      <c r="E1164" s="3" t="s">
        <v>1534</v>
      </c>
    </row>
    <row r="1165" spans="1:5">
      <c r="A1165" s="3" t="s">
        <v>490</v>
      </c>
      <c r="B1165" s="3" t="s">
        <v>1616</v>
      </c>
      <c r="C1165" s="3" t="s">
        <v>393</v>
      </c>
      <c r="D1165" s="3" t="s">
        <v>1132</v>
      </c>
      <c r="E1165" s="3" t="s">
        <v>1534</v>
      </c>
    </row>
    <row r="1166" spans="1:5">
      <c r="A1166" s="3" t="s">
        <v>490</v>
      </c>
      <c r="B1166" s="3" t="s">
        <v>1616</v>
      </c>
      <c r="C1166" s="3" t="s">
        <v>1129</v>
      </c>
      <c r="D1166" s="3" t="s">
        <v>1130</v>
      </c>
      <c r="E1166" s="3" t="s">
        <v>1534</v>
      </c>
    </row>
    <row r="1167" spans="1:5">
      <c r="A1167" s="3" t="s">
        <v>491</v>
      </c>
      <c r="B1167" s="3" t="s">
        <v>1617</v>
      </c>
      <c r="C1167" s="3" t="s">
        <v>257</v>
      </c>
      <c r="D1167" s="3" t="s">
        <v>1126</v>
      </c>
      <c r="E1167" s="3" t="s">
        <v>1534</v>
      </c>
    </row>
    <row r="1168" spans="1:5">
      <c r="A1168" s="3" t="s">
        <v>491</v>
      </c>
      <c r="B1168" s="3" t="s">
        <v>1617</v>
      </c>
      <c r="C1168" s="3" t="s">
        <v>450</v>
      </c>
      <c r="D1168" s="3" t="s">
        <v>1128</v>
      </c>
      <c r="E1168" s="3" t="s">
        <v>1534</v>
      </c>
    </row>
    <row r="1169" spans="1:5">
      <c r="A1169" s="3" t="s">
        <v>491</v>
      </c>
      <c r="B1169" s="3" t="s">
        <v>1617</v>
      </c>
      <c r="C1169" s="3" t="s">
        <v>393</v>
      </c>
      <c r="D1169" s="3" t="s">
        <v>1132</v>
      </c>
      <c r="E1169" s="3" t="s">
        <v>1534</v>
      </c>
    </row>
    <row r="1170" spans="1:5">
      <c r="A1170" s="3" t="s">
        <v>491</v>
      </c>
      <c r="B1170" s="3" t="s">
        <v>1617</v>
      </c>
      <c r="C1170" s="3" t="s">
        <v>1129</v>
      </c>
      <c r="D1170" s="3" t="s">
        <v>1130</v>
      </c>
      <c r="E1170" s="3" t="s">
        <v>1534</v>
      </c>
    </row>
    <row r="1171" spans="1:5">
      <c r="A1171" s="3" t="s">
        <v>493</v>
      </c>
      <c r="B1171" s="3" t="s">
        <v>1618</v>
      </c>
      <c r="C1171" s="3" t="s">
        <v>257</v>
      </c>
      <c r="D1171" s="3" t="s">
        <v>1126</v>
      </c>
      <c r="E1171" s="3" t="s">
        <v>1534</v>
      </c>
    </row>
    <row r="1172" spans="1:5">
      <c r="A1172" s="3" t="s">
        <v>493</v>
      </c>
      <c r="B1172" s="3" t="s">
        <v>1618</v>
      </c>
      <c r="C1172" s="3" t="s">
        <v>450</v>
      </c>
      <c r="D1172" s="3" t="s">
        <v>1128</v>
      </c>
      <c r="E1172" s="3" t="s">
        <v>1534</v>
      </c>
    </row>
    <row r="1173" spans="1:5">
      <c r="A1173" s="3" t="s">
        <v>493</v>
      </c>
      <c r="B1173" s="3" t="s">
        <v>1618</v>
      </c>
      <c r="C1173" s="3" t="s">
        <v>393</v>
      </c>
      <c r="D1173" s="3" t="s">
        <v>1132</v>
      </c>
      <c r="E1173" s="3" t="s">
        <v>1534</v>
      </c>
    </row>
    <row r="1174" spans="1:5">
      <c r="A1174" s="3" t="s">
        <v>493</v>
      </c>
      <c r="B1174" s="3" t="s">
        <v>1618</v>
      </c>
      <c r="C1174" s="3" t="s">
        <v>1129</v>
      </c>
      <c r="D1174" s="3" t="s">
        <v>1130</v>
      </c>
      <c r="E1174" s="3" t="s">
        <v>1534</v>
      </c>
    </row>
    <row r="1175" spans="1:5">
      <c r="A1175" s="3" t="s">
        <v>495</v>
      </c>
      <c r="B1175" s="3" t="s">
        <v>1619</v>
      </c>
      <c r="C1175" s="3" t="s">
        <v>257</v>
      </c>
      <c r="D1175" s="3" t="s">
        <v>1126</v>
      </c>
      <c r="E1175" s="3" t="s">
        <v>1534</v>
      </c>
    </row>
    <row r="1176" spans="1:5">
      <c r="A1176" s="3" t="s">
        <v>495</v>
      </c>
      <c r="B1176" s="3" t="s">
        <v>1619</v>
      </c>
      <c r="C1176" s="3" t="s">
        <v>450</v>
      </c>
      <c r="D1176" s="3" t="s">
        <v>1128</v>
      </c>
      <c r="E1176" s="3" t="s">
        <v>1534</v>
      </c>
    </row>
    <row r="1177" spans="1:5">
      <c r="A1177" s="3" t="s">
        <v>495</v>
      </c>
      <c r="B1177" s="3" t="s">
        <v>1619</v>
      </c>
      <c r="C1177" s="3" t="s">
        <v>393</v>
      </c>
      <c r="D1177" s="3" t="s">
        <v>1132</v>
      </c>
      <c r="E1177" s="3" t="s">
        <v>1534</v>
      </c>
    </row>
    <row r="1178" spans="1:5">
      <c r="A1178" s="3" t="s">
        <v>495</v>
      </c>
      <c r="B1178" s="3" t="s">
        <v>1619</v>
      </c>
      <c r="C1178" s="3" t="s">
        <v>1129</v>
      </c>
      <c r="D1178" s="3" t="s">
        <v>1130</v>
      </c>
      <c r="E1178" s="3" t="s">
        <v>1534</v>
      </c>
    </row>
    <row r="1179" spans="1:5">
      <c r="A1179" s="3" t="s">
        <v>497</v>
      </c>
      <c r="B1179" s="3" t="s">
        <v>1620</v>
      </c>
      <c r="C1179" s="3" t="s">
        <v>257</v>
      </c>
      <c r="D1179" s="3" t="s">
        <v>1126</v>
      </c>
      <c r="E1179" s="3" t="s">
        <v>1534</v>
      </c>
    </row>
    <row r="1180" spans="1:5">
      <c r="A1180" s="3" t="s">
        <v>497</v>
      </c>
      <c r="B1180" s="3" t="s">
        <v>1620</v>
      </c>
      <c r="C1180" s="3" t="s">
        <v>450</v>
      </c>
      <c r="D1180" s="3" t="s">
        <v>1128</v>
      </c>
      <c r="E1180" s="3" t="s">
        <v>1534</v>
      </c>
    </row>
    <row r="1181" spans="1:5">
      <c r="A1181" s="3" t="s">
        <v>497</v>
      </c>
      <c r="B1181" s="3" t="s">
        <v>1620</v>
      </c>
      <c r="C1181" s="3" t="s">
        <v>393</v>
      </c>
      <c r="D1181" s="3" t="s">
        <v>1132</v>
      </c>
      <c r="E1181" s="3" t="s">
        <v>1534</v>
      </c>
    </row>
    <row r="1182" spans="1:5">
      <c r="A1182" s="3" t="s">
        <v>497</v>
      </c>
      <c r="B1182" s="3" t="s">
        <v>1620</v>
      </c>
      <c r="C1182" s="3" t="s">
        <v>1129</v>
      </c>
      <c r="D1182" s="3" t="s">
        <v>1130</v>
      </c>
      <c r="E1182" s="3" t="s">
        <v>1534</v>
      </c>
    </row>
    <row r="1183" spans="1:5">
      <c r="A1183" s="3" t="s">
        <v>737</v>
      </c>
      <c r="B1183" s="3" t="s">
        <v>1621</v>
      </c>
      <c r="C1183" s="3" t="s">
        <v>257</v>
      </c>
      <c r="D1183" s="3" t="s">
        <v>1126</v>
      </c>
      <c r="E1183" s="3" t="s">
        <v>1534</v>
      </c>
    </row>
    <row r="1184" spans="1:5">
      <c r="A1184" s="3" t="s">
        <v>737</v>
      </c>
      <c r="B1184" s="3" t="s">
        <v>1621</v>
      </c>
      <c r="C1184" s="3" t="s">
        <v>450</v>
      </c>
      <c r="D1184" s="3" t="s">
        <v>1128</v>
      </c>
      <c r="E1184" s="3" t="s">
        <v>1534</v>
      </c>
    </row>
    <row r="1185" spans="1:5">
      <c r="A1185" s="3" t="s">
        <v>737</v>
      </c>
      <c r="B1185" s="3" t="s">
        <v>1621</v>
      </c>
      <c r="C1185" s="3" t="s">
        <v>393</v>
      </c>
      <c r="D1185" s="3" t="s">
        <v>1132</v>
      </c>
      <c r="E1185" s="3" t="s">
        <v>1534</v>
      </c>
    </row>
    <row r="1186" spans="1:5">
      <c r="A1186" s="3" t="s">
        <v>737</v>
      </c>
      <c r="B1186" s="3" t="s">
        <v>1621</v>
      </c>
      <c r="C1186" s="3" t="s">
        <v>1129</v>
      </c>
      <c r="D1186" s="3" t="s">
        <v>1130</v>
      </c>
      <c r="E1186" s="3" t="s">
        <v>1534</v>
      </c>
    </row>
    <row r="1187" spans="1:5">
      <c r="A1187" s="3" t="s">
        <v>739</v>
      </c>
      <c r="B1187" s="3" t="s">
        <v>1622</v>
      </c>
      <c r="C1187" s="3" t="s">
        <v>257</v>
      </c>
      <c r="D1187" s="3" t="s">
        <v>1126</v>
      </c>
      <c r="E1187" s="3" t="s">
        <v>1534</v>
      </c>
    </row>
    <row r="1188" spans="1:5">
      <c r="A1188" s="3" t="s">
        <v>739</v>
      </c>
      <c r="B1188" s="3" t="s">
        <v>1622</v>
      </c>
      <c r="C1188" s="3" t="s">
        <v>450</v>
      </c>
      <c r="D1188" s="3" t="s">
        <v>1128</v>
      </c>
      <c r="E1188" s="3" t="s">
        <v>1534</v>
      </c>
    </row>
    <row r="1189" spans="1:5">
      <c r="A1189" s="3" t="s">
        <v>739</v>
      </c>
      <c r="B1189" s="3" t="s">
        <v>1622</v>
      </c>
      <c r="C1189" s="3" t="s">
        <v>393</v>
      </c>
      <c r="D1189" s="3" t="s">
        <v>1132</v>
      </c>
      <c r="E1189" s="3" t="s">
        <v>1534</v>
      </c>
    </row>
    <row r="1190" spans="1:5">
      <c r="A1190" s="3" t="s">
        <v>739</v>
      </c>
      <c r="B1190" s="3" t="s">
        <v>1622</v>
      </c>
      <c r="C1190" s="3" t="s">
        <v>1129</v>
      </c>
      <c r="D1190" s="3" t="s">
        <v>1130</v>
      </c>
      <c r="E1190" s="3" t="s">
        <v>1534</v>
      </c>
    </row>
    <row r="1191" spans="1:5" ht="25.5">
      <c r="A1191" s="3" t="s">
        <v>1623</v>
      </c>
      <c r="B1191" s="414" t="s">
        <v>1284</v>
      </c>
      <c r="C1191" s="3" t="s">
        <v>257</v>
      </c>
      <c r="D1191" s="3" t="s">
        <v>1126</v>
      </c>
      <c r="E1191" s="3" t="s">
        <v>1534</v>
      </c>
    </row>
    <row r="1192" spans="1:5" ht="25.5">
      <c r="A1192" s="3" t="s">
        <v>1623</v>
      </c>
      <c r="B1192" s="414" t="s">
        <v>1284</v>
      </c>
      <c r="C1192" s="3" t="s">
        <v>450</v>
      </c>
      <c r="D1192" s="3" t="s">
        <v>1128</v>
      </c>
      <c r="E1192" s="3" t="s">
        <v>1534</v>
      </c>
    </row>
    <row r="1193" spans="1:5" ht="25.5">
      <c r="A1193" s="3" t="s">
        <v>1623</v>
      </c>
      <c r="B1193" s="414" t="s">
        <v>1284</v>
      </c>
      <c r="C1193" s="3" t="s">
        <v>393</v>
      </c>
      <c r="D1193" s="3" t="s">
        <v>1132</v>
      </c>
      <c r="E1193" s="3" t="s">
        <v>1534</v>
      </c>
    </row>
    <row r="1194" spans="1:5" ht="25.5">
      <c r="A1194" s="3" t="s">
        <v>1623</v>
      </c>
      <c r="B1194" s="414" t="s">
        <v>1284</v>
      </c>
      <c r="C1194" s="3" t="s">
        <v>1129</v>
      </c>
      <c r="D1194" s="3" t="s">
        <v>1130</v>
      </c>
      <c r="E1194" s="3" t="s">
        <v>1534</v>
      </c>
    </row>
    <row r="1195" spans="1:5" ht="25.5">
      <c r="A1195" s="3" t="s">
        <v>1623</v>
      </c>
      <c r="B1195" s="414" t="s">
        <v>1284</v>
      </c>
      <c r="C1195" s="3" t="s">
        <v>318</v>
      </c>
      <c r="D1195" s="3" t="s">
        <v>1199</v>
      </c>
      <c r="E1195" s="3" t="s">
        <v>1200</v>
      </c>
    </row>
  </sheetData>
  <autoFilter ref="A1:A1195" xr:uid="{00000000-0009-0000-0000-000023000000}"/>
  <phoneticPr fontId="4" type="noConversion"/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1624</v>
      </c>
      <c r="B1" s="2"/>
      <c r="C1" s="2"/>
    </row>
    <row r="2" spans="1:3">
      <c r="A2" s="393" t="s">
        <v>1625</v>
      </c>
      <c r="B2" s="393" t="s">
        <v>1626</v>
      </c>
      <c r="C2" s="393" t="s">
        <v>1627</v>
      </c>
    </row>
    <row r="3" spans="1:3">
      <c r="A3" s="3" t="s">
        <v>257</v>
      </c>
      <c r="B3" s="3" t="s">
        <v>1126</v>
      </c>
      <c r="C3" s="3" t="s">
        <v>1460</v>
      </c>
    </row>
    <row r="4" spans="1:3">
      <c r="A4" s="3" t="s">
        <v>450</v>
      </c>
      <c r="B4" s="3" t="s">
        <v>1128</v>
      </c>
      <c r="C4" s="3" t="s">
        <v>1460</v>
      </c>
    </row>
    <row r="5" spans="1:3">
      <c r="A5" s="3" t="s">
        <v>393</v>
      </c>
      <c r="B5" s="3" t="s">
        <v>1132</v>
      </c>
      <c r="C5" s="3" t="s">
        <v>1460</v>
      </c>
    </row>
    <row r="6" spans="1:3">
      <c r="A6" s="3" t="s">
        <v>788</v>
      </c>
      <c r="B6" s="3" t="s">
        <v>1220</v>
      </c>
      <c r="C6" s="3" t="s">
        <v>1460</v>
      </c>
    </row>
    <row r="7" spans="1:3">
      <c r="A7" s="3" t="s">
        <v>259</v>
      </c>
      <c r="B7" s="3" t="s">
        <v>1189</v>
      </c>
      <c r="C7" s="3" t="s">
        <v>1628</v>
      </c>
    </row>
    <row r="8" spans="1:3">
      <c r="A8" s="3" t="s">
        <v>306</v>
      </c>
      <c r="B8" s="3" t="s">
        <v>1263</v>
      </c>
      <c r="C8" s="3" t="s">
        <v>1628</v>
      </c>
    </row>
    <row r="9" spans="1:3">
      <c r="A9" s="3" t="s">
        <v>315</v>
      </c>
      <c r="B9" s="3" t="s">
        <v>1287</v>
      </c>
      <c r="C9" s="3" t="s">
        <v>1628</v>
      </c>
    </row>
    <row r="10" spans="1:3">
      <c r="A10" s="3" t="s">
        <v>791</v>
      </c>
      <c r="B10" s="3" t="s">
        <v>1296</v>
      </c>
      <c r="C10" s="3" t="s">
        <v>1628</v>
      </c>
    </row>
    <row r="11" spans="1:3">
      <c r="A11" s="3" t="s">
        <v>1351</v>
      </c>
      <c r="B11" s="3" t="s">
        <v>1352</v>
      </c>
      <c r="C11" s="3" t="s">
        <v>1628</v>
      </c>
    </row>
    <row r="12" spans="1:3">
      <c r="A12" s="3" t="s">
        <v>1156</v>
      </c>
      <c r="B12" s="3" t="s">
        <v>1157</v>
      </c>
      <c r="C12" s="3" t="s">
        <v>1628</v>
      </c>
    </row>
    <row r="13" spans="1:3">
      <c r="A13" s="3" t="s">
        <v>1160</v>
      </c>
      <c r="B13" s="3" t="s">
        <v>1161</v>
      </c>
      <c r="C13" s="3" t="s">
        <v>1628</v>
      </c>
    </row>
    <row r="14" spans="1:3">
      <c r="A14" s="3" t="s">
        <v>1162</v>
      </c>
      <c r="B14" s="3" t="s">
        <v>1163</v>
      </c>
      <c r="C14" s="3" t="s">
        <v>1628</v>
      </c>
    </row>
    <row r="15" spans="1:3">
      <c r="A15" s="3" t="s">
        <v>1164</v>
      </c>
      <c r="B15" s="3" t="s">
        <v>1165</v>
      </c>
      <c r="C15" s="3" t="s">
        <v>1628</v>
      </c>
    </row>
    <row r="16" spans="1:3">
      <c r="A16" s="3" t="s">
        <v>1166</v>
      </c>
      <c r="B16" s="3" t="s">
        <v>1629</v>
      </c>
      <c r="C16" s="3" t="s">
        <v>1628</v>
      </c>
    </row>
    <row r="17" spans="1:3">
      <c r="A17" s="3" t="s">
        <v>1168</v>
      </c>
      <c r="B17" s="3" t="s">
        <v>1169</v>
      </c>
      <c r="C17" s="3" t="s">
        <v>1628</v>
      </c>
    </row>
    <row r="18" spans="1:3">
      <c r="A18" s="3" t="s">
        <v>1129</v>
      </c>
      <c r="B18" s="3" t="s">
        <v>1130</v>
      </c>
      <c r="C18" s="3" t="s">
        <v>1368</v>
      </c>
    </row>
    <row r="19" spans="1:3">
      <c r="A19" s="3" t="s">
        <v>435</v>
      </c>
      <c r="B19" s="3" t="s">
        <v>1202</v>
      </c>
      <c r="C19" s="3" t="s">
        <v>1630</v>
      </c>
    </row>
    <row r="20" spans="1:3">
      <c r="A20" s="3" t="s">
        <v>1177</v>
      </c>
      <c r="B20" s="3" t="s">
        <v>1178</v>
      </c>
      <c r="C20" s="3" t="s">
        <v>1630</v>
      </c>
    </row>
    <row r="21" spans="1:3">
      <c r="A21" s="3" t="s">
        <v>790</v>
      </c>
      <c r="B21" s="3" t="s">
        <v>1179</v>
      </c>
      <c r="C21" s="3" t="s">
        <v>1630</v>
      </c>
    </row>
    <row r="22" spans="1:3">
      <c r="A22" s="3" t="s">
        <v>344</v>
      </c>
      <c r="B22" s="3" t="s">
        <v>1191</v>
      </c>
      <c r="C22" s="3" t="s">
        <v>1192</v>
      </c>
    </row>
    <row r="23" spans="1:3">
      <c r="A23" s="3" t="s">
        <v>318</v>
      </c>
      <c r="B23" s="3" t="s">
        <v>1199</v>
      </c>
      <c r="C23" s="3" t="s">
        <v>1200</v>
      </c>
    </row>
    <row r="24" spans="1:3">
      <c r="A24" s="3" t="s">
        <v>1232</v>
      </c>
      <c r="B24" s="3" t="s">
        <v>1631</v>
      </c>
      <c r="C24" s="3" t="s">
        <v>1200</v>
      </c>
    </row>
    <row r="25" spans="1:3">
      <c r="A25" s="3" t="s">
        <v>388</v>
      </c>
      <c r="B25" s="3" t="s">
        <v>1193</v>
      </c>
      <c r="C25" s="3" t="s">
        <v>1194</v>
      </c>
    </row>
    <row r="26" spans="1:3">
      <c r="A26" s="3" t="s">
        <v>1247</v>
      </c>
      <c r="B26" s="3" t="s">
        <v>1248</v>
      </c>
      <c r="C26" s="3" t="s">
        <v>1136</v>
      </c>
    </row>
    <row r="27" spans="1:3">
      <c r="A27" s="3" t="s">
        <v>1209</v>
      </c>
      <c r="B27" s="3" t="s">
        <v>1632</v>
      </c>
      <c r="C27" s="3" t="s">
        <v>1136</v>
      </c>
    </row>
    <row r="28" spans="1:3">
      <c r="A28" s="3" t="s">
        <v>1212</v>
      </c>
      <c r="B28" s="3" t="s">
        <v>1213</v>
      </c>
      <c r="C28" s="3" t="s">
        <v>1136</v>
      </c>
    </row>
    <row r="29" spans="1:3">
      <c r="A29" s="3" t="s">
        <v>1237</v>
      </c>
      <c r="B29" s="3" t="s">
        <v>1238</v>
      </c>
      <c r="C29" s="3" t="s">
        <v>1136</v>
      </c>
    </row>
    <row r="30" spans="1:3">
      <c r="A30" s="3" t="s">
        <v>1239</v>
      </c>
      <c r="B30" s="3" t="s">
        <v>1240</v>
      </c>
      <c r="C30" s="3" t="s">
        <v>1136</v>
      </c>
    </row>
    <row r="31" spans="1:3">
      <c r="A31" s="3" t="s">
        <v>1241</v>
      </c>
      <c r="B31" s="3" t="s">
        <v>1242</v>
      </c>
      <c r="C31" s="3" t="s">
        <v>1136</v>
      </c>
    </row>
    <row r="32" spans="1:3">
      <c r="A32" s="3" t="s">
        <v>1234</v>
      </c>
      <c r="B32" s="3" t="s">
        <v>1633</v>
      </c>
      <c r="C32" s="3" t="s">
        <v>1136</v>
      </c>
    </row>
    <row r="33" spans="1:3">
      <c r="A33" s="3" t="s">
        <v>1134</v>
      </c>
      <c r="B33" s="3" t="s">
        <v>1135</v>
      </c>
      <c r="C33" s="3" t="s">
        <v>1136</v>
      </c>
    </row>
    <row r="34" spans="1:3">
      <c r="A34" s="3" t="s">
        <v>1137</v>
      </c>
      <c r="B34" s="3" t="s">
        <v>1138</v>
      </c>
      <c r="C34" s="3" t="s">
        <v>1136</v>
      </c>
    </row>
    <row r="35" spans="1:3">
      <c r="A35" s="3" t="s">
        <v>1139</v>
      </c>
      <c r="B35" s="3" t="s">
        <v>1140</v>
      </c>
      <c r="C35" s="3" t="s">
        <v>1136</v>
      </c>
    </row>
    <row r="36" spans="1:3">
      <c r="A36" s="3" t="s">
        <v>1142</v>
      </c>
      <c r="B36" s="3" t="s">
        <v>1634</v>
      </c>
      <c r="C36" s="3" t="s">
        <v>1136</v>
      </c>
    </row>
    <row r="37" spans="1:3">
      <c r="A37" s="3" t="s">
        <v>1144</v>
      </c>
      <c r="B37" s="3" t="s">
        <v>1635</v>
      </c>
      <c r="C37" s="3" t="s">
        <v>1136</v>
      </c>
    </row>
    <row r="38" spans="1:3">
      <c r="A38" s="3" t="s">
        <v>1146</v>
      </c>
      <c r="B38" s="3" t="s">
        <v>1147</v>
      </c>
      <c r="C38" s="3" t="s">
        <v>1136</v>
      </c>
    </row>
    <row r="39" spans="1:3">
      <c r="A39" s="3" t="s">
        <v>1148</v>
      </c>
      <c r="B39" s="3" t="s">
        <v>1149</v>
      </c>
      <c r="C39" s="3" t="s">
        <v>1136</v>
      </c>
    </row>
    <row r="40" spans="1:3">
      <c r="A40" s="3" t="s">
        <v>1150</v>
      </c>
      <c r="B40" s="3" t="s">
        <v>1151</v>
      </c>
      <c r="C40" s="3" t="s">
        <v>1136</v>
      </c>
    </row>
    <row r="41" spans="1:3">
      <c r="A41" s="3" t="s">
        <v>1152</v>
      </c>
      <c r="B41" s="3" t="s">
        <v>1636</v>
      </c>
      <c r="C41" s="3" t="s">
        <v>1136</v>
      </c>
    </row>
    <row r="42" spans="1:3">
      <c r="A42" s="3" t="s">
        <v>1378</v>
      </c>
      <c r="B42" s="3" t="s">
        <v>1379</v>
      </c>
      <c r="C42" s="3" t="s">
        <v>1136</v>
      </c>
    </row>
    <row r="43" spans="1:3">
      <c r="A43" s="3" t="s">
        <v>1380</v>
      </c>
      <c r="B43" s="3" t="s">
        <v>1637</v>
      </c>
      <c r="C43" s="3" t="s">
        <v>1136</v>
      </c>
    </row>
    <row r="44" spans="1:3">
      <c r="A44" s="3" t="s">
        <v>1249</v>
      </c>
      <c r="B44" s="3" t="s">
        <v>1638</v>
      </c>
      <c r="C44" s="3" t="s">
        <v>1136</v>
      </c>
    </row>
    <row r="45" spans="1:3">
      <c r="A45" s="3" t="s">
        <v>1251</v>
      </c>
      <c r="B45" s="3" t="s">
        <v>1639</v>
      </c>
      <c r="C45" s="3" t="s">
        <v>1136</v>
      </c>
    </row>
    <row r="46" spans="1:3">
      <c r="A46" s="3" t="s">
        <v>1206</v>
      </c>
      <c r="B46" s="3" t="s">
        <v>1207</v>
      </c>
      <c r="C46" s="3" t="s">
        <v>1141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>
      <selection activeCell="B5" sqref="B5:B45"/>
    </sheetView>
  </sheetViews>
  <sheetFormatPr defaultColWidth="9.140625" defaultRowHeight="12.75"/>
  <cols>
    <col min="1" max="1" width="62.5703125" style="362" customWidth="1"/>
    <col min="2" max="2" width="15.85546875" style="362" customWidth="1"/>
    <col min="3" max="3" width="14.42578125" style="362" customWidth="1"/>
    <col min="4" max="16384" width="9.140625" style="362"/>
  </cols>
  <sheetData>
    <row r="1" spans="1:2" s="361" customFormat="1" ht="15.75">
      <c r="A1" s="363" t="s">
        <v>38</v>
      </c>
    </row>
    <row r="2" spans="1:2" s="361" customFormat="1" ht="15.75">
      <c r="A2" s="363" t="s">
        <v>6</v>
      </c>
      <c r="B2" s="363"/>
    </row>
    <row r="3" spans="1:2">
      <c r="A3" s="364"/>
      <c r="B3" s="365" t="s">
        <v>39</v>
      </c>
    </row>
    <row r="4" spans="1:2" ht="30.75" customHeight="1">
      <c r="A4" s="366" t="s">
        <v>40</v>
      </c>
      <c r="B4" s="367" t="s">
        <v>41</v>
      </c>
    </row>
    <row r="5" spans="1:2" ht="18" customHeight="1">
      <c r="A5" s="368" t="s">
        <v>42</v>
      </c>
      <c r="B5" s="368">
        <v>11095</v>
      </c>
    </row>
    <row r="6" spans="1:2" ht="18" customHeight="1">
      <c r="A6" s="368" t="s">
        <v>43</v>
      </c>
      <c r="B6" s="368">
        <v>78</v>
      </c>
    </row>
    <row r="7" spans="1:2" ht="18" customHeight="1">
      <c r="A7" s="368" t="s">
        <v>44</v>
      </c>
      <c r="B7" s="368">
        <v>87</v>
      </c>
    </row>
    <row r="8" spans="1:2" ht="18" customHeight="1">
      <c r="A8" s="368" t="s">
        <v>45</v>
      </c>
      <c r="B8" s="368">
        <v>86</v>
      </c>
    </row>
    <row r="9" spans="1:2" ht="18" customHeight="1">
      <c r="A9" s="368" t="s">
        <v>46</v>
      </c>
      <c r="B9" s="368">
        <v>83</v>
      </c>
    </row>
    <row r="10" spans="1:2" ht="18" customHeight="1">
      <c r="A10" s="368" t="s">
        <v>47</v>
      </c>
      <c r="B10" s="368">
        <v>67</v>
      </c>
    </row>
    <row r="11" spans="1:2" ht="18" customHeight="1">
      <c r="A11" s="368" t="s">
        <v>48</v>
      </c>
      <c r="B11" s="368">
        <v>73</v>
      </c>
    </row>
    <row r="12" spans="1:2" ht="18" customHeight="1">
      <c r="A12" s="368" t="s">
        <v>49</v>
      </c>
      <c r="B12" s="368">
        <v>80</v>
      </c>
    </row>
    <row r="13" spans="1:2" ht="18" customHeight="1">
      <c r="A13" s="368" t="s">
        <v>50</v>
      </c>
      <c r="B13" s="368">
        <v>69</v>
      </c>
    </row>
    <row r="14" spans="1:2" ht="18" customHeight="1">
      <c r="A14" s="368" t="s">
        <v>51</v>
      </c>
      <c r="B14" s="368">
        <v>623</v>
      </c>
    </row>
    <row r="15" spans="1:2" ht="18" customHeight="1">
      <c r="A15" s="368" t="s">
        <v>52</v>
      </c>
      <c r="B15" s="368">
        <v>752</v>
      </c>
    </row>
    <row r="16" spans="1:2" ht="18" customHeight="1">
      <c r="A16" s="369" t="s">
        <v>53</v>
      </c>
      <c r="B16" s="368">
        <v>434</v>
      </c>
    </row>
    <row r="17" spans="1:2" ht="18" customHeight="1">
      <c r="A17" s="370" t="s">
        <v>54</v>
      </c>
      <c r="B17" s="371">
        <v>6751</v>
      </c>
    </row>
    <row r="18" spans="1:2" ht="18" customHeight="1">
      <c r="A18" s="369" t="s">
        <v>55</v>
      </c>
      <c r="B18" s="368">
        <v>1644</v>
      </c>
    </row>
    <row r="19" spans="1:2" ht="18" customHeight="1">
      <c r="A19" s="372" t="s">
        <v>56</v>
      </c>
      <c r="B19" s="371">
        <v>6413</v>
      </c>
    </row>
    <row r="20" spans="1:2" ht="18" customHeight="1">
      <c r="A20" s="369" t="s">
        <v>57</v>
      </c>
      <c r="B20" s="368">
        <v>2025</v>
      </c>
    </row>
    <row r="21" spans="1:2" ht="18" customHeight="1">
      <c r="A21" s="370" t="s">
        <v>58</v>
      </c>
      <c r="B21" s="371">
        <v>2658</v>
      </c>
    </row>
    <row r="22" spans="1:2" ht="18" customHeight="1">
      <c r="A22" s="370" t="s">
        <v>59</v>
      </c>
      <c r="B22" s="371">
        <v>2020</v>
      </c>
    </row>
    <row r="23" spans="1:2" ht="18" customHeight="1">
      <c r="A23" s="370" t="s">
        <v>60</v>
      </c>
      <c r="B23" s="371">
        <v>1533</v>
      </c>
    </row>
    <row r="24" spans="1:2" ht="18" customHeight="1">
      <c r="A24" s="369" t="s">
        <v>61</v>
      </c>
      <c r="B24" s="368">
        <v>2291</v>
      </c>
    </row>
    <row r="25" spans="1:2" ht="18" customHeight="1">
      <c r="A25" s="369" t="s">
        <v>62</v>
      </c>
      <c r="B25" s="368">
        <v>994</v>
      </c>
    </row>
    <row r="26" spans="1:2" ht="18" customHeight="1">
      <c r="A26" s="369" t="s">
        <v>63</v>
      </c>
      <c r="B26" s="368">
        <v>2401</v>
      </c>
    </row>
    <row r="27" spans="1:2" ht="18" customHeight="1">
      <c r="A27" s="369" t="s">
        <v>64</v>
      </c>
      <c r="B27" s="368">
        <v>1972</v>
      </c>
    </row>
    <row r="28" spans="1:2" ht="18" customHeight="1">
      <c r="A28" s="368" t="s">
        <v>65</v>
      </c>
      <c r="B28" s="368">
        <v>4949</v>
      </c>
    </row>
    <row r="29" spans="1:2" ht="18" customHeight="1">
      <c r="A29" s="373" t="s">
        <v>66</v>
      </c>
      <c r="B29" s="368">
        <v>2643</v>
      </c>
    </row>
    <row r="30" spans="1:2" ht="18" customHeight="1">
      <c r="A30" s="374" t="s">
        <v>67</v>
      </c>
      <c r="B30" s="374">
        <v>1636</v>
      </c>
    </row>
    <row r="31" spans="1:2" ht="18" customHeight="1">
      <c r="A31" s="371" t="s">
        <v>68</v>
      </c>
      <c r="B31" s="371">
        <v>91</v>
      </c>
    </row>
    <row r="32" spans="1:2" ht="18" customHeight="1">
      <c r="A32" s="371" t="s">
        <v>69</v>
      </c>
      <c r="B32" s="371">
        <v>92</v>
      </c>
    </row>
    <row r="33" spans="1:2" ht="18" customHeight="1">
      <c r="A33" s="371" t="s">
        <v>70</v>
      </c>
      <c r="B33" s="371">
        <v>77</v>
      </c>
    </row>
    <row r="34" spans="1:2" ht="18" customHeight="1">
      <c r="A34" s="371" t="s">
        <v>71</v>
      </c>
      <c r="B34" s="371">
        <v>109</v>
      </c>
    </row>
    <row r="35" spans="1:2" ht="18" customHeight="1">
      <c r="A35" s="371" t="s">
        <v>72</v>
      </c>
      <c r="B35" s="371">
        <v>106</v>
      </c>
    </row>
    <row r="36" spans="1:2" ht="18" customHeight="1">
      <c r="A36" s="371" t="s">
        <v>73</v>
      </c>
      <c r="B36" s="371">
        <v>93</v>
      </c>
    </row>
    <row r="37" spans="1:2" ht="18" customHeight="1">
      <c r="A37" s="371" t="s">
        <v>74</v>
      </c>
      <c r="B37" s="371">
        <v>115</v>
      </c>
    </row>
    <row r="38" spans="1:2" ht="18" customHeight="1">
      <c r="A38" s="371" t="s">
        <v>75</v>
      </c>
      <c r="B38" s="371">
        <v>108</v>
      </c>
    </row>
    <row r="39" spans="1:2" ht="18" customHeight="1">
      <c r="A39" s="371" t="s">
        <v>76</v>
      </c>
      <c r="B39" s="371">
        <v>119</v>
      </c>
    </row>
    <row r="40" spans="1:2" ht="18" customHeight="1">
      <c r="A40" s="371" t="s">
        <v>77</v>
      </c>
      <c r="B40" s="371">
        <v>117</v>
      </c>
    </row>
    <row r="41" spans="1:2" ht="18" customHeight="1">
      <c r="A41" s="371" t="s">
        <v>78</v>
      </c>
      <c r="B41" s="371">
        <v>90</v>
      </c>
    </row>
    <row r="42" spans="1:2">
      <c r="A42" s="371" t="s">
        <v>79</v>
      </c>
      <c r="B42" s="371">
        <v>105</v>
      </c>
    </row>
    <row r="43" spans="1:2">
      <c r="A43" s="371" t="s">
        <v>80</v>
      </c>
      <c r="B43" s="371">
        <v>132</v>
      </c>
    </row>
    <row r="44" spans="1:2">
      <c r="A44" s="371" t="s">
        <v>81</v>
      </c>
      <c r="B44" s="371">
        <v>104</v>
      </c>
    </row>
    <row r="45" spans="1:2">
      <c r="A45" s="372" t="s">
        <v>82</v>
      </c>
      <c r="B45" s="371"/>
    </row>
    <row r="46" spans="1:2">
      <c r="A46" s="375" t="s">
        <v>83</v>
      </c>
    </row>
  </sheetData>
  <printOptions horizontalCentered="1"/>
  <pageMargins left="0.75" right="0.75" top="0.61" bottom="0.59" header="0.5" footer="0.5"/>
  <pageSetup paperSize="9" scale="9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workbookViewId="0">
      <selection activeCell="I2" sqref="I2"/>
    </sheetView>
  </sheetViews>
  <sheetFormatPr defaultColWidth="9.140625" defaultRowHeight="9"/>
  <cols>
    <col min="1" max="1" width="3.7109375" style="285" customWidth="1"/>
    <col min="2" max="2" width="9.5703125" style="285" customWidth="1"/>
    <col min="3" max="3" width="5.140625" style="285" customWidth="1"/>
    <col min="4" max="4" width="4.42578125" style="285" customWidth="1"/>
    <col min="5" max="5" width="6.5703125" style="285" customWidth="1"/>
    <col min="6" max="7" width="6.140625" style="285" customWidth="1"/>
    <col min="8" max="8" width="5" style="285" customWidth="1"/>
    <col min="9" max="9" width="5.28515625" style="285" customWidth="1"/>
    <col min="10" max="10" width="4.85546875" style="285" customWidth="1"/>
    <col min="11" max="11" width="5.140625" style="285" customWidth="1"/>
    <col min="12" max="12" width="5.7109375" style="285" customWidth="1"/>
    <col min="13" max="13" width="4.7109375" style="285" customWidth="1"/>
    <col min="14" max="14" width="4.42578125" style="285" customWidth="1"/>
    <col min="15" max="15" width="5.28515625" style="285" customWidth="1"/>
    <col min="16" max="16" width="5.140625" style="285" customWidth="1"/>
    <col min="17" max="17" width="5.5703125" style="285" customWidth="1"/>
    <col min="18" max="18" width="4" style="285" customWidth="1"/>
    <col min="19" max="19" width="4.140625" style="285" customWidth="1"/>
    <col min="20" max="20" width="4.5703125" style="285" customWidth="1"/>
    <col min="21" max="21" width="5.28515625" style="285" customWidth="1"/>
    <col min="22" max="22" width="4.7109375" style="285" customWidth="1"/>
    <col min="23" max="23" width="5.85546875" style="285" customWidth="1"/>
    <col min="24" max="24" width="5.7109375" style="285" customWidth="1"/>
    <col min="25" max="25" width="6.85546875" style="285" customWidth="1"/>
    <col min="26" max="26" width="6.5703125" style="340" customWidth="1"/>
    <col min="27" max="30" width="9.140625" style="340"/>
    <col min="31" max="16384" width="9.140625" style="285"/>
  </cols>
  <sheetData>
    <row r="1" spans="1:30" s="289" customFormat="1" ht="12.75">
      <c r="A1" s="482" t="s">
        <v>1669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"/>
      <c r="AB1" s="4"/>
      <c r="AC1" s="4"/>
      <c r="AD1" s="4"/>
    </row>
    <row r="2" spans="1:30" s="289" customFormat="1" ht="17.25" customHeight="1">
      <c r="B2" s="287" t="s">
        <v>84</v>
      </c>
      <c r="I2" s="288" t="s">
        <v>1694</v>
      </c>
      <c r="J2" s="288"/>
      <c r="K2" s="288"/>
      <c r="L2" s="288"/>
      <c r="M2" s="288"/>
      <c r="N2" s="288"/>
      <c r="P2" s="351"/>
      <c r="T2" s="357"/>
      <c r="U2" s="357"/>
      <c r="V2" s="357"/>
      <c r="W2" s="357"/>
      <c r="Y2" s="358"/>
      <c r="Z2" s="358"/>
    </row>
    <row r="3" spans="1:30" ht="12" customHeight="1">
      <c r="A3" s="341"/>
      <c r="B3" s="341"/>
      <c r="Z3" s="322" t="s">
        <v>85</v>
      </c>
      <c r="AA3" s="285"/>
      <c r="AB3" s="285"/>
      <c r="AC3" s="285"/>
      <c r="AD3" s="285"/>
    </row>
    <row r="4" spans="1:30" ht="27" customHeight="1">
      <c r="A4" s="495" t="s">
        <v>86</v>
      </c>
      <c r="B4" s="497" t="s">
        <v>87</v>
      </c>
      <c r="C4" s="497"/>
      <c r="D4" s="497"/>
      <c r="E4" s="497"/>
      <c r="F4" s="483" t="s">
        <v>88</v>
      </c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5" t="s">
        <v>89</v>
      </c>
      <c r="Y4" s="486"/>
      <c r="Z4" s="487"/>
    </row>
    <row r="5" spans="1:30" ht="11.25" customHeight="1">
      <c r="A5" s="495"/>
      <c r="B5" s="497"/>
      <c r="C5" s="497"/>
      <c r="D5" s="497"/>
      <c r="E5" s="497"/>
      <c r="F5" s="484" t="s">
        <v>90</v>
      </c>
      <c r="G5" s="484"/>
      <c r="H5" s="484"/>
      <c r="I5" s="484"/>
      <c r="J5" s="496" t="s">
        <v>91</v>
      </c>
      <c r="K5" s="484" t="s">
        <v>92</v>
      </c>
      <c r="L5" s="484" t="s">
        <v>93</v>
      </c>
      <c r="M5" s="484" t="s">
        <v>94</v>
      </c>
      <c r="N5" s="484"/>
      <c r="O5" s="484"/>
      <c r="P5" s="484"/>
      <c r="Q5" s="484"/>
      <c r="R5" s="484" t="s">
        <v>95</v>
      </c>
      <c r="S5" s="484"/>
      <c r="T5" s="484"/>
      <c r="U5" s="484"/>
      <c r="V5" s="484"/>
      <c r="W5" s="484"/>
      <c r="X5" s="488"/>
      <c r="Y5" s="489"/>
      <c r="Z5" s="490"/>
    </row>
    <row r="6" spans="1:30" ht="39" customHeight="1">
      <c r="A6" s="495"/>
      <c r="B6" s="497"/>
      <c r="C6" s="497"/>
      <c r="D6" s="497"/>
      <c r="E6" s="497"/>
      <c r="F6" s="293" t="s">
        <v>96</v>
      </c>
      <c r="G6" s="293" t="s">
        <v>97</v>
      </c>
      <c r="H6" s="293" t="s">
        <v>98</v>
      </c>
      <c r="I6" s="293" t="s">
        <v>99</v>
      </c>
      <c r="J6" s="496"/>
      <c r="K6" s="484"/>
      <c r="L6" s="484"/>
      <c r="M6" s="293" t="s">
        <v>100</v>
      </c>
      <c r="N6" s="293" t="s">
        <v>101</v>
      </c>
      <c r="O6" s="293" t="s">
        <v>99</v>
      </c>
      <c r="P6" s="293" t="s">
        <v>92</v>
      </c>
      <c r="Q6" s="293" t="s">
        <v>102</v>
      </c>
      <c r="R6" s="293" t="s">
        <v>100</v>
      </c>
      <c r="S6" s="293" t="s">
        <v>101</v>
      </c>
      <c r="T6" s="293" t="s">
        <v>103</v>
      </c>
      <c r="U6" s="293" t="s">
        <v>104</v>
      </c>
      <c r="V6" s="293" t="s">
        <v>92</v>
      </c>
      <c r="W6" s="293" t="s">
        <v>102</v>
      </c>
      <c r="X6" s="293" t="s">
        <v>105</v>
      </c>
      <c r="Y6" s="293" t="s">
        <v>106</v>
      </c>
      <c r="Z6" s="313" t="s">
        <v>107</v>
      </c>
    </row>
    <row r="7" spans="1:30" ht="15" customHeight="1">
      <c r="A7" s="342">
        <v>1</v>
      </c>
      <c r="B7" s="491" t="s">
        <v>108</v>
      </c>
      <c r="C7" s="491"/>
      <c r="D7" s="491"/>
      <c r="E7" s="491"/>
      <c r="F7" s="295">
        <v>1</v>
      </c>
      <c r="G7" s="295"/>
      <c r="H7" s="295">
        <v>2</v>
      </c>
      <c r="I7" s="352">
        <f t="shared" ref="I7:I35" si="0">SUM(F7:H7)</f>
        <v>3</v>
      </c>
      <c r="J7" s="353"/>
      <c r="K7" s="295">
        <v>3</v>
      </c>
      <c r="L7" s="296">
        <f>(I7+J7)-K7</f>
        <v>0</v>
      </c>
      <c r="M7" s="295">
        <v>2</v>
      </c>
      <c r="N7" s="295"/>
      <c r="O7" s="352">
        <f t="shared" ref="O7:O35" si="1">SUM(M7:N7)</f>
        <v>2</v>
      </c>
      <c r="P7" s="295">
        <v>3</v>
      </c>
      <c r="Q7" s="296">
        <f t="shared" ref="Q7:Q35" si="2">O7-P7</f>
        <v>-1</v>
      </c>
      <c r="R7" s="295"/>
      <c r="S7" s="295"/>
      <c r="T7" s="295"/>
      <c r="U7" s="352">
        <f t="shared" ref="U7:U35" si="3">SUM(R7:T7)</f>
        <v>0</v>
      </c>
      <c r="V7" s="295"/>
      <c r="W7" s="296">
        <f t="shared" ref="W7:W35" si="4">U7-V7</f>
        <v>0</v>
      </c>
      <c r="X7" s="295"/>
      <c r="Y7" s="295"/>
      <c r="Z7" s="359"/>
    </row>
    <row r="8" spans="1:30" ht="12.75">
      <c r="A8" s="344" t="s">
        <v>109</v>
      </c>
      <c r="B8" s="491" t="s">
        <v>110</v>
      </c>
      <c r="C8" s="491"/>
      <c r="D8" s="491"/>
      <c r="E8" s="491"/>
      <c r="F8" s="295"/>
      <c r="G8" s="295"/>
      <c r="H8" s="295"/>
      <c r="I8" s="352">
        <f t="shared" si="0"/>
        <v>0</v>
      </c>
      <c r="J8" s="353"/>
      <c r="K8" s="295"/>
      <c r="L8" s="296">
        <f t="shared" ref="L8:L35" si="5">(I8+J8)-K8</f>
        <v>0</v>
      </c>
      <c r="M8" s="295"/>
      <c r="N8" s="295"/>
      <c r="O8" s="352">
        <f t="shared" si="1"/>
        <v>0</v>
      </c>
      <c r="P8" s="295"/>
      <c r="Q8" s="296">
        <f t="shared" si="2"/>
        <v>0</v>
      </c>
      <c r="R8" s="295"/>
      <c r="S8" s="295"/>
      <c r="T8" s="295"/>
      <c r="U8" s="352">
        <f t="shared" si="3"/>
        <v>0</v>
      </c>
      <c r="V8" s="295"/>
      <c r="W8" s="296">
        <f t="shared" si="4"/>
        <v>0</v>
      </c>
      <c r="X8" s="297"/>
      <c r="Y8" s="297"/>
      <c r="Z8" s="360"/>
    </row>
    <row r="9" spans="1:30" ht="12.75" customHeight="1">
      <c r="A9" s="342">
        <v>2</v>
      </c>
      <c r="B9" s="492" t="s">
        <v>111</v>
      </c>
      <c r="C9" s="492"/>
      <c r="D9" s="492"/>
      <c r="E9" s="492"/>
      <c r="F9" s="295"/>
      <c r="G9" s="295"/>
      <c r="H9" s="295"/>
      <c r="I9" s="352">
        <f t="shared" si="0"/>
        <v>0</v>
      </c>
      <c r="J9" s="353"/>
      <c r="K9" s="295"/>
      <c r="L9" s="296">
        <f t="shared" si="5"/>
        <v>0</v>
      </c>
      <c r="M9" s="295"/>
      <c r="N9" s="295"/>
      <c r="O9" s="352">
        <f t="shared" si="1"/>
        <v>0</v>
      </c>
      <c r="P9" s="295"/>
      <c r="Q9" s="296">
        <f t="shared" si="2"/>
        <v>0</v>
      </c>
      <c r="R9" s="295"/>
      <c r="S9" s="295"/>
      <c r="T9" s="295"/>
      <c r="U9" s="352">
        <f t="shared" si="3"/>
        <v>0</v>
      </c>
      <c r="V9" s="295"/>
      <c r="W9" s="296">
        <f t="shared" si="4"/>
        <v>0</v>
      </c>
      <c r="X9" s="297"/>
      <c r="Y9" s="297"/>
      <c r="Z9" s="360"/>
    </row>
    <row r="10" spans="1:30" ht="12.75" customHeight="1">
      <c r="A10" s="342" t="s">
        <v>112</v>
      </c>
      <c r="B10" s="492" t="s">
        <v>113</v>
      </c>
      <c r="C10" s="492"/>
      <c r="D10" s="492"/>
      <c r="E10" s="492"/>
      <c r="F10" s="295"/>
      <c r="G10" s="295"/>
      <c r="H10" s="295"/>
      <c r="I10" s="352">
        <f t="shared" si="0"/>
        <v>0</v>
      </c>
      <c r="J10" s="353"/>
      <c r="K10" s="295"/>
      <c r="L10" s="296">
        <f t="shared" si="5"/>
        <v>0</v>
      </c>
      <c r="M10" s="295"/>
      <c r="N10" s="295"/>
      <c r="O10" s="352">
        <f t="shared" si="1"/>
        <v>0</v>
      </c>
      <c r="P10" s="295"/>
      <c r="Q10" s="296">
        <f t="shared" si="2"/>
        <v>0</v>
      </c>
      <c r="R10" s="295"/>
      <c r="S10" s="295"/>
      <c r="T10" s="295"/>
      <c r="U10" s="352">
        <f t="shared" si="3"/>
        <v>0</v>
      </c>
      <c r="V10" s="295"/>
      <c r="W10" s="296">
        <f t="shared" si="4"/>
        <v>0</v>
      </c>
      <c r="X10" s="297"/>
      <c r="Y10" s="297"/>
      <c r="Z10" s="360"/>
    </row>
    <row r="11" spans="1:30" ht="12.75" customHeight="1">
      <c r="A11" s="342">
        <v>3</v>
      </c>
      <c r="B11" s="492" t="s">
        <v>114</v>
      </c>
      <c r="C11" s="492"/>
      <c r="D11" s="492"/>
      <c r="E11" s="492"/>
      <c r="F11" s="295"/>
      <c r="G11" s="295"/>
      <c r="H11" s="295"/>
      <c r="I11" s="352">
        <f t="shared" si="0"/>
        <v>0</v>
      </c>
      <c r="J11" s="353"/>
      <c r="K11" s="295">
        <v>1</v>
      </c>
      <c r="L11" s="296">
        <f t="shared" si="5"/>
        <v>-1</v>
      </c>
      <c r="M11" s="295">
        <v>1</v>
      </c>
      <c r="N11" s="295"/>
      <c r="O11" s="352">
        <f t="shared" si="1"/>
        <v>1</v>
      </c>
      <c r="P11" s="295">
        <v>1</v>
      </c>
      <c r="Q11" s="296">
        <f t="shared" si="2"/>
        <v>0</v>
      </c>
      <c r="R11" s="295"/>
      <c r="S11" s="295"/>
      <c r="T11" s="295"/>
      <c r="U11" s="352">
        <f t="shared" si="3"/>
        <v>0</v>
      </c>
      <c r="V11" s="295"/>
      <c r="W11" s="296">
        <f t="shared" si="4"/>
        <v>0</v>
      </c>
      <c r="X11" s="297"/>
      <c r="Y11" s="297"/>
      <c r="Z11" s="360"/>
    </row>
    <row r="12" spans="1:30" ht="12.75" customHeight="1">
      <c r="A12" s="342">
        <v>4</v>
      </c>
      <c r="B12" s="492" t="s">
        <v>115</v>
      </c>
      <c r="C12" s="492"/>
      <c r="D12" s="492"/>
      <c r="E12" s="492"/>
      <c r="F12" s="295">
        <v>3</v>
      </c>
      <c r="G12" s="295">
        <v>1</v>
      </c>
      <c r="H12" s="295">
        <v>2</v>
      </c>
      <c r="I12" s="352">
        <f t="shared" si="0"/>
        <v>6</v>
      </c>
      <c r="J12" s="353"/>
      <c r="K12" s="295">
        <v>8</v>
      </c>
      <c r="L12" s="296">
        <f t="shared" si="5"/>
        <v>-2</v>
      </c>
      <c r="M12" s="295">
        <v>11</v>
      </c>
      <c r="N12" s="295">
        <v>1</v>
      </c>
      <c r="O12" s="352">
        <f t="shared" si="1"/>
        <v>12</v>
      </c>
      <c r="P12" s="295">
        <v>9</v>
      </c>
      <c r="Q12" s="296">
        <f t="shared" si="2"/>
        <v>3</v>
      </c>
      <c r="R12" s="295"/>
      <c r="S12" s="295"/>
      <c r="T12" s="295"/>
      <c r="U12" s="352">
        <f t="shared" si="3"/>
        <v>0</v>
      </c>
      <c r="V12" s="295"/>
      <c r="W12" s="296">
        <f t="shared" si="4"/>
        <v>0</v>
      </c>
      <c r="X12" s="297"/>
      <c r="Y12" s="297"/>
      <c r="Z12" s="360"/>
    </row>
    <row r="13" spans="1:30" ht="12.75" customHeight="1">
      <c r="A13" s="342">
        <v>5</v>
      </c>
      <c r="B13" s="492" t="s">
        <v>116</v>
      </c>
      <c r="C13" s="492"/>
      <c r="D13" s="492"/>
      <c r="E13" s="492"/>
      <c r="F13" s="295">
        <v>3</v>
      </c>
      <c r="G13" s="295"/>
      <c r="H13" s="295"/>
      <c r="I13" s="352">
        <f t="shared" si="0"/>
        <v>3</v>
      </c>
      <c r="J13" s="353"/>
      <c r="K13" s="295">
        <v>3</v>
      </c>
      <c r="L13" s="296">
        <f t="shared" si="5"/>
        <v>0</v>
      </c>
      <c r="M13" s="295">
        <v>6</v>
      </c>
      <c r="N13" s="295"/>
      <c r="O13" s="352">
        <f t="shared" si="1"/>
        <v>6</v>
      </c>
      <c r="P13" s="295">
        <v>5</v>
      </c>
      <c r="Q13" s="296">
        <f t="shared" si="2"/>
        <v>1</v>
      </c>
      <c r="R13" s="295"/>
      <c r="S13" s="295"/>
      <c r="T13" s="295"/>
      <c r="U13" s="352">
        <f t="shared" si="3"/>
        <v>0</v>
      </c>
      <c r="V13" s="295"/>
      <c r="W13" s="296">
        <f t="shared" si="4"/>
        <v>0</v>
      </c>
      <c r="X13" s="297"/>
      <c r="Y13" s="297"/>
      <c r="Z13" s="360"/>
    </row>
    <row r="14" spans="1:30" ht="12.75" customHeight="1">
      <c r="A14" s="342">
        <v>6</v>
      </c>
      <c r="B14" s="492" t="s">
        <v>117</v>
      </c>
      <c r="C14" s="492"/>
      <c r="D14" s="492"/>
      <c r="E14" s="492"/>
      <c r="F14" s="295"/>
      <c r="G14" s="295"/>
      <c r="H14" s="295"/>
      <c r="I14" s="352">
        <f t="shared" si="0"/>
        <v>0</v>
      </c>
      <c r="J14" s="353"/>
      <c r="K14" s="354"/>
      <c r="L14" s="296">
        <f t="shared" si="5"/>
        <v>0</v>
      </c>
      <c r="M14" s="295">
        <v>3</v>
      </c>
      <c r="N14" s="295"/>
      <c r="O14" s="352">
        <f t="shared" si="1"/>
        <v>3</v>
      </c>
      <c r="P14" s="295">
        <v>3</v>
      </c>
      <c r="Q14" s="296">
        <f t="shared" si="2"/>
        <v>0</v>
      </c>
      <c r="R14" s="295"/>
      <c r="S14" s="295"/>
      <c r="T14" s="295"/>
      <c r="U14" s="352">
        <f t="shared" si="3"/>
        <v>0</v>
      </c>
      <c r="V14" s="295"/>
      <c r="W14" s="296">
        <f t="shared" si="4"/>
        <v>0</v>
      </c>
      <c r="X14" s="297"/>
      <c r="Y14" s="297"/>
      <c r="Z14" s="360"/>
    </row>
    <row r="15" spans="1:30" ht="12.75" customHeight="1">
      <c r="A15" s="342">
        <v>7</v>
      </c>
      <c r="B15" s="492" t="s">
        <v>118</v>
      </c>
      <c r="C15" s="492"/>
      <c r="D15" s="492"/>
      <c r="E15" s="492"/>
      <c r="F15" s="295"/>
      <c r="G15" s="295"/>
      <c r="H15" s="295"/>
      <c r="I15" s="352">
        <f t="shared" si="0"/>
        <v>0</v>
      </c>
      <c r="J15" s="353"/>
      <c r="K15" s="354"/>
      <c r="L15" s="296">
        <f t="shared" si="5"/>
        <v>0</v>
      </c>
      <c r="M15" s="295"/>
      <c r="N15" s="295">
        <v>2</v>
      </c>
      <c r="O15" s="352">
        <f t="shared" si="1"/>
        <v>2</v>
      </c>
      <c r="P15" s="295">
        <v>3</v>
      </c>
      <c r="Q15" s="296">
        <f t="shared" si="2"/>
        <v>-1</v>
      </c>
      <c r="R15" s="295"/>
      <c r="S15" s="295"/>
      <c r="T15" s="295"/>
      <c r="U15" s="352">
        <f t="shared" si="3"/>
        <v>0</v>
      </c>
      <c r="V15" s="295"/>
      <c r="W15" s="296">
        <f t="shared" si="4"/>
        <v>0</v>
      </c>
      <c r="X15" s="297"/>
      <c r="Y15" s="297"/>
      <c r="Z15" s="360"/>
    </row>
    <row r="16" spans="1:30" ht="12.75" customHeight="1">
      <c r="A16" s="342">
        <v>8</v>
      </c>
      <c r="B16" s="492" t="s">
        <v>119</v>
      </c>
      <c r="C16" s="492"/>
      <c r="D16" s="492"/>
      <c r="E16" s="492"/>
      <c r="F16" s="295"/>
      <c r="G16" s="295"/>
      <c r="H16" s="295"/>
      <c r="I16" s="352">
        <f t="shared" si="0"/>
        <v>0</v>
      </c>
      <c r="J16" s="353"/>
      <c r="K16" s="295"/>
      <c r="L16" s="296">
        <f t="shared" si="5"/>
        <v>0</v>
      </c>
      <c r="M16" s="295"/>
      <c r="N16" s="295"/>
      <c r="O16" s="352">
        <f t="shared" si="1"/>
        <v>0</v>
      </c>
      <c r="P16" s="295">
        <v>1</v>
      </c>
      <c r="Q16" s="296">
        <f t="shared" si="2"/>
        <v>-1</v>
      </c>
      <c r="R16" s="295"/>
      <c r="S16" s="295"/>
      <c r="T16" s="295"/>
      <c r="U16" s="352">
        <f t="shared" si="3"/>
        <v>0</v>
      </c>
      <c r="V16" s="295"/>
      <c r="W16" s="296">
        <f t="shared" si="4"/>
        <v>0</v>
      </c>
      <c r="X16" s="297"/>
      <c r="Y16" s="297"/>
      <c r="Z16" s="360"/>
    </row>
    <row r="17" spans="1:26" ht="12.75" customHeight="1">
      <c r="A17" s="342">
        <v>9</v>
      </c>
      <c r="B17" s="492" t="s">
        <v>120</v>
      </c>
      <c r="C17" s="492"/>
      <c r="D17" s="492"/>
      <c r="E17" s="492"/>
      <c r="F17" s="295"/>
      <c r="G17" s="295"/>
      <c r="H17" s="295"/>
      <c r="I17" s="352">
        <f t="shared" si="0"/>
        <v>0</v>
      </c>
      <c r="J17" s="355">
        <v>0.5</v>
      </c>
      <c r="K17" s="295">
        <v>1</v>
      </c>
      <c r="L17" s="296">
        <f t="shared" si="5"/>
        <v>-0.5</v>
      </c>
      <c r="M17" s="295">
        <v>3</v>
      </c>
      <c r="N17" s="295"/>
      <c r="O17" s="352">
        <f t="shared" si="1"/>
        <v>3</v>
      </c>
      <c r="P17" s="295">
        <v>4</v>
      </c>
      <c r="Q17" s="296">
        <f t="shared" si="2"/>
        <v>-1</v>
      </c>
      <c r="R17" s="295"/>
      <c r="S17" s="295"/>
      <c r="T17" s="295"/>
      <c r="U17" s="352">
        <f t="shared" si="3"/>
        <v>0</v>
      </c>
      <c r="V17" s="295"/>
      <c r="W17" s="296">
        <f t="shared" si="4"/>
        <v>0</v>
      </c>
      <c r="X17" s="297"/>
      <c r="Y17" s="297"/>
      <c r="Z17" s="360"/>
    </row>
    <row r="18" spans="1:26" ht="12.75" customHeight="1">
      <c r="A18" s="342" t="s">
        <v>121</v>
      </c>
      <c r="B18" s="496" t="s">
        <v>122</v>
      </c>
      <c r="C18" s="493" t="s">
        <v>123</v>
      </c>
      <c r="D18" s="493"/>
      <c r="E18" s="493"/>
      <c r="F18" s="295"/>
      <c r="G18" s="295"/>
      <c r="H18" s="295"/>
      <c r="I18" s="352">
        <f t="shared" si="0"/>
        <v>0</v>
      </c>
      <c r="J18" s="353"/>
      <c r="K18" s="295"/>
      <c r="L18" s="296">
        <f t="shared" si="5"/>
        <v>0</v>
      </c>
      <c r="M18" s="295"/>
      <c r="N18" s="295"/>
      <c r="O18" s="352">
        <f t="shared" si="1"/>
        <v>0</v>
      </c>
      <c r="P18" s="295"/>
      <c r="Q18" s="296">
        <f t="shared" si="2"/>
        <v>0</v>
      </c>
      <c r="R18" s="295"/>
      <c r="S18" s="295"/>
      <c r="T18" s="295"/>
      <c r="U18" s="352">
        <f t="shared" si="3"/>
        <v>0</v>
      </c>
      <c r="V18" s="295"/>
      <c r="W18" s="296">
        <f t="shared" si="4"/>
        <v>0</v>
      </c>
      <c r="X18" s="297"/>
      <c r="Y18" s="297"/>
      <c r="Z18" s="360"/>
    </row>
    <row r="19" spans="1:26" ht="12.75">
      <c r="A19" s="342" t="s">
        <v>124</v>
      </c>
      <c r="B19" s="496"/>
      <c r="C19" s="493" t="s">
        <v>125</v>
      </c>
      <c r="D19" s="493"/>
      <c r="E19" s="493"/>
      <c r="F19" s="295"/>
      <c r="G19" s="295"/>
      <c r="H19" s="295"/>
      <c r="I19" s="352">
        <f t="shared" si="0"/>
        <v>0</v>
      </c>
      <c r="J19" s="353"/>
      <c r="K19" s="295"/>
      <c r="L19" s="296">
        <f t="shared" si="5"/>
        <v>0</v>
      </c>
      <c r="M19" s="295"/>
      <c r="N19" s="295"/>
      <c r="O19" s="352">
        <f t="shared" si="1"/>
        <v>0</v>
      </c>
      <c r="P19" s="295"/>
      <c r="Q19" s="296">
        <f t="shared" si="2"/>
        <v>0</v>
      </c>
      <c r="R19" s="295"/>
      <c r="S19" s="295"/>
      <c r="T19" s="295"/>
      <c r="U19" s="352">
        <f t="shared" si="3"/>
        <v>0</v>
      </c>
      <c r="V19" s="295"/>
      <c r="W19" s="296">
        <f t="shared" si="4"/>
        <v>0</v>
      </c>
      <c r="X19" s="297"/>
      <c r="Y19" s="297"/>
      <c r="Z19" s="360"/>
    </row>
    <row r="20" spans="1:26" ht="12.75">
      <c r="A20" s="342" t="s">
        <v>126</v>
      </c>
      <c r="B20" s="496"/>
      <c r="C20" s="493" t="s">
        <v>127</v>
      </c>
      <c r="D20" s="493"/>
      <c r="E20" s="493"/>
      <c r="F20" s="295"/>
      <c r="G20" s="295"/>
      <c r="H20" s="295"/>
      <c r="I20" s="352">
        <f t="shared" si="0"/>
        <v>0</v>
      </c>
      <c r="J20" s="353"/>
      <c r="K20" s="295"/>
      <c r="L20" s="296">
        <f t="shared" si="5"/>
        <v>0</v>
      </c>
      <c r="M20" s="295"/>
      <c r="N20" s="295"/>
      <c r="O20" s="352">
        <f t="shared" si="1"/>
        <v>0</v>
      </c>
      <c r="P20" s="295"/>
      <c r="Q20" s="296">
        <f t="shared" si="2"/>
        <v>0</v>
      </c>
      <c r="R20" s="295"/>
      <c r="S20" s="295"/>
      <c r="T20" s="295"/>
      <c r="U20" s="352">
        <f t="shared" si="3"/>
        <v>0</v>
      </c>
      <c r="V20" s="295"/>
      <c r="W20" s="296">
        <f t="shared" si="4"/>
        <v>0</v>
      </c>
      <c r="X20" s="297"/>
      <c r="Y20" s="297"/>
      <c r="Z20" s="360"/>
    </row>
    <row r="21" spans="1:26" ht="12.75">
      <c r="A21" s="342" t="s">
        <v>128</v>
      </c>
      <c r="B21" s="496"/>
      <c r="C21" s="493" t="s">
        <v>129</v>
      </c>
      <c r="D21" s="493"/>
      <c r="E21" s="493"/>
      <c r="F21" s="295"/>
      <c r="G21" s="295"/>
      <c r="H21" s="295"/>
      <c r="I21" s="352">
        <f t="shared" si="0"/>
        <v>0</v>
      </c>
      <c r="J21" s="353"/>
      <c r="K21" s="295"/>
      <c r="L21" s="296">
        <f t="shared" si="5"/>
        <v>0</v>
      </c>
      <c r="M21" s="295"/>
      <c r="N21" s="295"/>
      <c r="O21" s="352">
        <f t="shared" si="1"/>
        <v>0</v>
      </c>
      <c r="P21" s="295"/>
      <c r="Q21" s="296">
        <f t="shared" si="2"/>
        <v>0</v>
      </c>
      <c r="R21" s="295"/>
      <c r="S21" s="295"/>
      <c r="T21" s="295"/>
      <c r="U21" s="352">
        <f t="shared" si="3"/>
        <v>0</v>
      </c>
      <c r="V21" s="295"/>
      <c r="W21" s="296">
        <f t="shared" si="4"/>
        <v>0</v>
      </c>
      <c r="X21" s="297"/>
      <c r="Y21" s="297"/>
      <c r="Z21" s="360"/>
    </row>
    <row r="22" spans="1:26" ht="12.75">
      <c r="A22" s="342" t="s">
        <v>130</v>
      </c>
      <c r="B22" s="496"/>
      <c r="C22" s="493" t="s">
        <v>131</v>
      </c>
      <c r="D22" s="493"/>
      <c r="E22" s="493"/>
      <c r="F22" s="295"/>
      <c r="G22" s="295"/>
      <c r="H22" s="295"/>
      <c r="I22" s="352">
        <f t="shared" si="0"/>
        <v>0</v>
      </c>
      <c r="J22" s="353"/>
      <c r="K22" s="295"/>
      <c r="L22" s="296">
        <f t="shared" si="5"/>
        <v>0</v>
      </c>
      <c r="M22" s="295"/>
      <c r="N22" s="295"/>
      <c r="O22" s="352">
        <f t="shared" si="1"/>
        <v>0</v>
      </c>
      <c r="P22" s="295"/>
      <c r="Q22" s="296">
        <f t="shared" si="2"/>
        <v>0</v>
      </c>
      <c r="R22" s="295"/>
      <c r="S22" s="295"/>
      <c r="T22" s="295"/>
      <c r="U22" s="352">
        <f t="shared" si="3"/>
        <v>0</v>
      </c>
      <c r="V22" s="295"/>
      <c r="W22" s="296">
        <f t="shared" si="4"/>
        <v>0</v>
      </c>
      <c r="X22" s="297"/>
      <c r="Y22" s="297"/>
      <c r="Z22" s="360"/>
    </row>
    <row r="23" spans="1:26" ht="19.5" customHeight="1">
      <c r="A23" s="342" t="s">
        <v>132</v>
      </c>
      <c r="B23" s="496"/>
      <c r="C23" s="493" t="s">
        <v>133</v>
      </c>
      <c r="D23" s="493"/>
      <c r="E23" s="493"/>
      <c r="F23" s="295"/>
      <c r="G23" s="295"/>
      <c r="H23" s="295"/>
      <c r="I23" s="352">
        <f t="shared" si="0"/>
        <v>0</v>
      </c>
      <c r="J23" s="353"/>
      <c r="K23" s="295">
        <v>1</v>
      </c>
      <c r="L23" s="296">
        <f t="shared" si="5"/>
        <v>-1</v>
      </c>
      <c r="M23" s="295">
        <v>3</v>
      </c>
      <c r="N23" s="295">
        <v>2</v>
      </c>
      <c r="O23" s="352">
        <f t="shared" si="1"/>
        <v>5</v>
      </c>
      <c r="P23" s="295">
        <v>5</v>
      </c>
      <c r="Q23" s="296">
        <f t="shared" si="2"/>
        <v>0</v>
      </c>
      <c r="R23" s="295"/>
      <c r="S23" s="295"/>
      <c r="T23" s="295"/>
      <c r="U23" s="352">
        <f t="shared" si="3"/>
        <v>0</v>
      </c>
      <c r="V23" s="295"/>
      <c r="W23" s="296">
        <f t="shared" si="4"/>
        <v>0</v>
      </c>
      <c r="X23" s="297"/>
      <c r="Y23" s="297"/>
      <c r="Z23" s="360"/>
    </row>
    <row r="24" spans="1:26" ht="12.75">
      <c r="A24" s="342" t="s">
        <v>134</v>
      </c>
      <c r="B24" s="496"/>
      <c r="C24" s="493" t="s">
        <v>135</v>
      </c>
      <c r="D24" s="493"/>
      <c r="E24" s="493"/>
      <c r="F24" s="295"/>
      <c r="G24" s="295"/>
      <c r="H24" s="295"/>
      <c r="I24" s="352">
        <f t="shared" si="0"/>
        <v>0</v>
      </c>
      <c r="J24" s="353"/>
      <c r="K24" s="295"/>
      <c r="L24" s="296">
        <f t="shared" si="5"/>
        <v>0</v>
      </c>
      <c r="M24" s="295"/>
      <c r="N24" s="295"/>
      <c r="O24" s="352">
        <f t="shared" si="1"/>
        <v>0</v>
      </c>
      <c r="P24" s="295"/>
      <c r="Q24" s="296">
        <f t="shared" si="2"/>
        <v>0</v>
      </c>
      <c r="R24" s="295"/>
      <c r="S24" s="295"/>
      <c r="T24" s="295"/>
      <c r="U24" s="352">
        <v>0</v>
      </c>
      <c r="V24" s="295"/>
      <c r="W24" s="296">
        <f t="shared" si="4"/>
        <v>0</v>
      </c>
      <c r="X24" s="297"/>
      <c r="Y24" s="297"/>
      <c r="Z24" s="360"/>
    </row>
    <row r="25" spans="1:26" ht="12.75">
      <c r="A25" s="342">
        <v>11</v>
      </c>
      <c r="B25" s="492" t="s">
        <v>136</v>
      </c>
      <c r="C25" s="492"/>
      <c r="D25" s="492"/>
      <c r="E25" s="492"/>
      <c r="F25" s="295"/>
      <c r="G25" s="295"/>
      <c r="H25" s="295"/>
      <c r="I25" s="352">
        <f t="shared" si="0"/>
        <v>0</v>
      </c>
      <c r="J25" s="353"/>
      <c r="K25" s="295"/>
      <c r="L25" s="296">
        <f t="shared" si="5"/>
        <v>0</v>
      </c>
      <c r="M25" s="295"/>
      <c r="N25" s="295"/>
      <c r="O25" s="352">
        <f t="shared" si="1"/>
        <v>0</v>
      </c>
      <c r="P25" s="295"/>
      <c r="Q25" s="296">
        <f t="shared" si="2"/>
        <v>0</v>
      </c>
      <c r="R25" s="295"/>
      <c r="S25" s="295"/>
      <c r="T25" s="295"/>
      <c r="U25" s="352">
        <v>0</v>
      </c>
      <c r="V25" s="295"/>
      <c r="W25" s="296">
        <f t="shared" si="4"/>
        <v>0</v>
      </c>
      <c r="X25" s="297"/>
      <c r="Y25" s="297"/>
      <c r="Z25" s="360"/>
    </row>
    <row r="26" spans="1:26" ht="12.75">
      <c r="A26" s="342">
        <v>12</v>
      </c>
      <c r="B26" s="499" t="s">
        <v>137</v>
      </c>
      <c r="C26" s="499"/>
      <c r="D26" s="499"/>
      <c r="E26" s="499"/>
      <c r="F26" s="295"/>
      <c r="G26" s="295"/>
      <c r="H26" s="295"/>
      <c r="I26" s="352">
        <f t="shared" si="0"/>
        <v>0</v>
      </c>
      <c r="J26" s="353"/>
      <c r="K26" s="295"/>
      <c r="L26" s="296">
        <f t="shared" si="5"/>
        <v>0</v>
      </c>
      <c r="M26" s="295"/>
      <c r="N26" s="295"/>
      <c r="O26" s="352">
        <f t="shared" si="1"/>
        <v>0</v>
      </c>
      <c r="P26" s="295"/>
      <c r="Q26" s="296">
        <f t="shared" si="2"/>
        <v>0</v>
      </c>
      <c r="R26" s="295"/>
      <c r="S26" s="295"/>
      <c r="T26" s="295"/>
      <c r="U26" s="352">
        <v>0</v>
      </c>
      <c r="V26" s="295"/>
      <c r="W26" s="296">
        <f t="shared" si="4"/>
        <v>0</v>
      </c>
      <c r="X26" s="297"/>
      <c r="Y26" s="297"/>
      <c r="Z26" s="360"/>
    </row>
    <row r="27" spans="1:26" ht="27.75" customHeight="1">
      <c r="A27" s="342"/>
      <c r="B27" s="498" t="s">
        <v>138</v>
      </c>
      <c r="C27" s="498"/>
      <c r="D27" s="346" t="s">
        <v>139</v>
      </c>
      <c r="E27" s="346" t="s">
        <v>140</v>
      </c>
      <c r="F27" s="295"/>
      <c r="G27" s="295"/>
      <c r="H27" s="295"/>
      <c r="I27" s="354"/>
      <c r="J27" s="354"/>
      <c r="K27" s="295"/>
      <c r="L27" s="354"/>
      <c r="M27" s="295"/>
      <c r="N27" s="295"/>
      <c r="O27" s="354"/>
      <c r="P27" s="295"/>
      <c r="Q27" s="354"/>
      <c r="R27" s="295"/>
      <c r="S27" s="295"/>
      <c r="T27" s="295"/>
      <c r="U27" s="354"/>
      <c r="V27" s="295"/>
      <c r="W27" s="354"/>
      <c r="X27" s="297"/>
      <c r="Y27" s="297"/>
      <c r="Z27" s="360"/>
    </row>
    <row r="28" spans="1:26" ht="12.75">
      <c r="A28" s="342">
        <v>13</v>
      </c>
      <c r="B28" s="343" t="s">
        <v>141</v>
      </c>
      <c r="C28" s="345"/>
      <c r="D28" s="345"/>
      <c r="E28" s="345"/>
      <c r="F28" s="295"/>
      <c r="G28" s="295"/>
      <c r="H28" s="295"/>
      <c r="I28" s="352">
        <f t="shared" si="0"/>
        <v>0</v>
      </c>
      <c r="J28" s="353"/>
      <c r="K28" s="295"/>
      <c r="L28" s="296">
        <f t="shared" si="5"/>
        <v>0</v>
      </c>
      <c r="M28" s="295"/>
      <c r="N28" s="295"/>
      <c r="O28" s="352">
        <f t="shared" si="1"/>
        <v>0</v>
      </c>
      <c r="P28" s="295"/>
      <c r="Q28" s="296">
        <f t="shared" si="2"/>
        <v>0</v>
      </c>
      <c r="R28" s="295"/>
      <c r="S28" s="295"/>
      <c r="T28" s="295"/>
      <c r="U28" s="352">
        <v>0</v>
      </c>
      <c r="V28" s="295"/>
      <c r="W28" s="296">
        <f t="shared" si="4"/>
        <v>0</v>
      </c>
      <c r="X28" s="297"/>
      <c r="Y28" s="297"/>
      <c r="Z28" s="360"/>
    </row>
    <row r="29" spans="1:26" ht="12.75" customHeight="1">
      <c r="A29" s="342">
        <v>14</v>
      </c>
      <c r="B29" s="343" t="s">
        <v>142</v>
      </c>
      <c r="C29" s="308"/>
      <c r="D29" s="308"/>
      <c r="E29" s="308"/>
      <c r="F29" s="295"/>
      <c r="G29" s="295"/>
      <c r="H29" s="295"/>
      <c r="I29" s="352">
        <f t="shared" si="0"/>
        <v>0</v>
      </c>
      <c r="J29" s="353"/>
      <c r="K29" s="295"/>
      <c r="L29" s="296">
        <f t="shared" si="5"/>
        <v>0</v>
      </c>
      <c r="M29" s="295"/>
      <c r="N29" s="295"/>
      <c r="O29" s="352">
        <f t="shared" si="1"/>
        <v>0</v>
      </c>
      <c r="P29" s="295"/>
      <c r="Q29" s="296">
        <f t="shared" si="2"/>
        <v>0</v>
      </c>
      <c r="R29" s="295"/>
      <c r="S29" s="295"/>
      <c r="T29" s="295"/>
      <c r="U29" s="352">
        <v>0</v>
      </c>
      <c r="V29" s="295"/>
      <c r="W29" s="296">
        <f t="shared" si="4"/>
        <v>0</v>
      </c>
      <c r="X29" s="297"/>
      <c r="Y29" s="297"/>
      <c r="Z29" s="360"/>
    </row>
    <row r="30" spans="1:26" ht="12.75" customHeight="1">
      <c r="A30" s="342">
        <v>15</v>
      </c>
      <c r="B30" s="343" t="s">
        <v>143</v>
      </c>
      <c r="C30" s="308"/>
      <c r="D30" s="308"/>
      <c r="E30" s="308"/>
      <c r="F30" s="295"/>
      <c r="G30" s="295"/>
      <c r="H30" s="295"/>
      <c r="I30" s="352">
        <f t="shared" si="0"/>
        <v>0</v>
      </c>
      <c r="J30" s="353"/>
      <c r="K30" s="295"/>
      <c r="L30" s="296">
        <f t="shared" si="5"/>
        <v>0</v>
      </c>
      <c r="M30" s="295"/>
      <c r="N30" s="295"/>
      <c r="O30" s="352">
        <f t="shared" si="1"/>
        <v>0</v>
      </c>
      <c r="P30" s="295"/>
      <c r="Q30" s="296">
        <f t="shared" si="2"/>
        <v>0</v>
      </c>
      <c r="R30" s="295"/>
      <c r="S30" s="295"/>
      <c r="T30" s="295"/>
      <c r="U30" s="352">
        <v>0</v>
      </c>
      <c r="V30" s="295"/>
      <c r="W30" s="296">
        <f t="shared" si="4"/>
        <v>0</v>
      </c>
      <c r="X30" s="297"/>
      <c r="Y30" s="297"/>
      <c r="Z30" s="360"/>
    </row>
    <row r="31" spans="1:26" ht="12.75" customHeight="1">
      <c r="A31" s="342">
        <v>16</v>
      </c>
      <c r="B31" s="492" t="s">
        <v>144</v>
      </c>
      <c r="C31" s="492"/>
      <c r="D31" s="492"/>
      <c r="E31" s="492"/>
      <c r="F31" s="295"/>
      <c r="G31" s="295"/>
      <c r="H31" s="295"/>
      <c r="I31" s="352">
        <f t="shared" si="0"/>
        <v>0</v>
      </c>
      <c r="J31" s="353"/>
      <c r="K31" s="295"/>
      <c r="L31" s="296">
        <f t="shared" si="5"/>
        <v>0</v>
      </c>
      <c r="M31" s="295"/>
      <c r="N31" s="295"/>
      <c r="O31" s="352">
        <f t="shared" si="1"/>
        <v>0</v>
      </c>
      <c r="P31" s="295"/>
      <c r="Q31" s="296">
        <f t="shared" si="2"/>
        <v>0</v>
      </c>
      <c r="R31" s="295"/>
      <c r="S31" s="295"/>
      <c r="T31" s="295"/>
      <c r="U31" s="352">
        <f t="shared" si="3"/>
        <v>0</v>
      </c>
      <c r="V31" s="295"/>
      <c r="W31" s="296">
        <f t="shared" si="4"/>
        <v>0</v>
      </c>
      <c r="X31" s="297"/>
      <c r="Y31" s="297"/>
      <c r="Z31" s="360"/>
    </row>
    <row r="32" spans="1:26" ht="12.75" customHeight="1">
      <c r="A32" s="293" t="s">
        <v>145</v>
      </c>
      <c r="B32" s="496" t="s">
        <v>146</v>
      </c>
      <c r="C32" s="347" t="s">
        <v>147</v>
      </c>
      <c r="D32" s="347"/>
      <c r="E32" s="347"/>
      <c r="F32" s="295"/>
      <c r="G32" s="295"/>
      <c r="H32" s="295"/>
      <c r="I32" s="352">
        <f t="shared" si="0"/>
        <v>0</v>
      </c>
      <c r="J32" s="353"/>
      <c r="K32" s="295"/>
      <c r="L32" s="296">
        <f t="shared" si="5"/>
        <v>0</v>
      </c>
      <c r="M32" s="295"/>
      <c r="N32" s="295"/>
      <c r="O32" s="352">
        <f t="shared" si="1"/>
        <v>0</v>
      </c>
      <c r="P32" s="295"/>
      <c r="Q32" s="296">
        <f t="shared" si="2"/>
        <v>0</v>
      </c>
      <c r="R32" s="295"/>
      <c r="S32" s="295"/>
      <c r="T32" s="295"/>
      <c r="U32" s="352">
        <f t="shared" si="3"/>
        <v>0</v>
      </c>
      <c r="V32" s="295"/>
      <c r="W32" s="296">
        <f t="shared" si="4"/>
        <v>0</v>
      </c>
      <c r="X32" s="297"/>
      <c r="Y32" s="297"/>
      <c r="Z32" s="360"/>
    </row>
    <row r="33" spans="1:26" ht="12.75" customHeight="1">
      <c r="A33" s="293" t="s">
        <v>148</v>
      </c>
      <c r="B33" s="496"/>
      <c r="C33" s="493" t="s">
        <v>127</v>
      </c>
      <c r="D33" s="493"/>
      <c r="E33" s="493"/>
      <c r="F33" s="295"/>
      <c r="G33" s="295"/>
      <c r="H33" s="295"/>
      <c r="I33" s="352">
        <f t="shared" si="0"/>
        <v>0</v>
      </c>
      <c r="J33" s="353"/>
      <c r="K33" s="295"/>
      <c r="L33" s="296">
        <f t="shared" si="5"/>
        <v>0</v>
      </c>
      <c r="M33" s="295"/>
      <c r="N33" s="295"/>
      <c r="O33" s="352">
        <f t="shared" si="1"/>
        <v>0</v>
      </c>
      <c r="P33" s="295"/>
      <c r="Q33" s="296">
        <f t="shared" si="2"/>
        <v>0</v>
      </c>
      <c r="R33" s="295"/>
      <c r="S33" s="295"/>
      <c r="T33" s="295"/>
      <c r="U33" s="352">
        <f t="shared" si="3"/>
        <v>0</v>
      </c>
      <c r="V33" s="295"/>
      <c r="W33" s="296">
        <f t="shared" si="4"/>
        <v>0</v>
      </c>
      <c r="X33" s="297"/>
      <c r="Y33" s="297"/>
      <c r="Z33" s="360"/>
    </row>
    <row r="34" spans="1:26" ht="12.75" customHeight="1">
      <c r="A34" s="293" t="s">
        <v>149</v>
      </c>
      <c r="B34" s="496"/>
      <c r="C34" s="493" t="s">
        <v>129</v>
      </c>
      <c r="D34" s="493"/>
      <c r="E34" s="493"/>
      <c r="F34" s="295"/>
      <c r="G34" s="295"/>
      <c r="H34" s="295"/>
      <c r="I34" s="352">
        <f t="shared" si="0"/>
        <v>0</v>
      </c>
      <c r="J34" s="353"/>
      <c r="K34" s="295"/>
      <c r="L34" s="296">
        <f t="shared" si="5"/>
        <v>0</v>
      </c>
      <c r="M34" s="295"/>
      <c r="N34" s="295"/>
      <c r="O34" s="352">
        <f t="shared" si="1"/>
        <v>0</v>
      </c>
      <c r="P34" s="295"/>
      <c r="Q34" s="296">
        <f t="shared" si="2"/>
        <v>0</v>
      </c>
      <c r="R34" s="295"/>
      <c r="S34" s="295"/>
      <c r="T34" s="295"/>
      <c r="U34" s="352">
        <f t="shared" si="3"/>
        <v>0</v>
      </c>
      <c r="V34" s="295"/>
      <c r="W34" s="296">
        <f t="shared" si="4"/>
        <v>0</v>
      </c>
      <c r="X34" s="297"/>
      <c r="Y34" s="297"/>
      <c r="Z34" s="360"/>
    </row>
    <row r="35" spans="1:26" ht="16.5" customHeight="1">
      <c r="A35" s="293" t="s">
        <v>150</v>
      </c>
      <c r="B35" s="496"/>
      <c r="C35" s="493" t="s">
        <v>131</v>
      </c>
      <c r="D35" s="493"/>
      <c r="E35" s="493"/>
      <c r="F35" s="295"/>
      <c r="G35" s="295"/>
      <c r="H35" s="295"/>
      <c r="I35" s="352">
        <f t="shared" si="0"/>
        <v>0</v>
      </c>
      <c r="J35" s="353"/>
      <c r="K35" s="295"/>
      <c r="L35" s="296">
        <f t="shared" si="5"/>
        <v>0</v>
      </c>
      <c r="M35" s="295"/>
      <c r="N35" s="295"/>
      <c r="O35" s="352">
        <f t="shared" si="1"/>
        <v>0</v>
      </c>
      <c r="P35" s="295"/>
      <c r="Q35" s="296">
        <f t="shared" si="2"/>
        <v>0</v>
      </c>
      <c r="R35" s="295"/>
      <c r="S35" s="295"/>
      <c r="T35" s="295"/>
      <c r="U35" s="352">
        <f t="shared" si="3"/>
        <v>0</v>
      </c>
      <c r="V35" s="295"/>
      <c r="W35" s="296">
        <f t="shared" si="4"/>
        <v>0</v>
      </c>
      <c r="X35" s="297"/>
      <c r="Y35" s="297"/>
      <c r="Z35" s="360"/>
    </row>
    <row r="36" spans="1:26" ht="15.75" customHeight="1">
      <c r="A36" s="494" t="s">
        <v>151</v>
      </c>
      <c r="B36" s="494"/>
      <c r="C36" s="494"/>
      <c r="D36" s="494"/>
      <c r="E36" s="494"/>
      <c r="F36" s="348">
        <f t="shared" ref="F36:Z36" si="6">SUM(F7:F35)</f>
        <v>7</v>
      </c>
      <c r="G36" s="348">
        <f t="shared" si="6"/>
        <v>1</v>
      </c>
      <c r="H36" s="348">
        <f t="shared" si="6"/>
        <v>4</v>
      </c>
      <c r="I36" s="348">
        <f t="shared" si="6"/>
        <v>12</v>
      </c>
      <c r="J36" s="348">
        <f t="shared" si="6"/>
        <v>0.5</v>
      </c>
      <c r="K36" s="348">
        <f t="shared" si="6"/>
        <v>17</v>
      </c>
      <c r="L36" s="304">
        <f t="shared" si="6"/>
        <v>-4.5</v>
      </c>
      <c r="M36" s="348">
        <f t="shared" si="6"/>
        <v>29</v>
      </c>
      <c r="N36" s="348">
        <f t="shared" si="6"/>
        <v>5</v>
      </c>
      <c r="O36" s="348">
        <f t="shared" si="6"/>
        <v>34</v>
      </c>
      <c r="P36" s="348">
        <f t="shared" si="6"/>
        <v>34</v>
      </c>
      <c r="Q36" s="304">
        <f t="shared" si="6"/>
        <v>0</v>
      </c>
      <c r="R36" s="348">
        <f t="shared" si="6"/>
        <v>0</v>
      </c>
      <c r="S36" s="348">
        <f t="shared" si="6"/>
        <v>0</v>
      </c>
      <c r="T36" s="348">
        <f t="shared" si="6"/>
        <v>0</v>
      </c>
      <c r="U36" s="348">
        <f t="shared" si="6"/>
        <v>0</v>
      </c>
      <c r="V36" s="348">
        <f t="shared" si="6"/>
        <v>0</v>
      </c>
      <c r="W36" s="304">
        <f t="shared" si="6"/>
        <v>0</v>
      </c>
      <c r="X36" s="348">
        <f t="shared" si="6"/>
        <v>0</v>
      </c>
      <c r="Y36" s="348">
        <f t="shared" si="6"/>
        <v>0</v>
      </c>
      <c r="Z36" s="348">
        <f t="shared" si="6"/>
        <v>0</v>
      </c>
    </row>
    <row r="37" spans="1:26" ht="10.5" customHeight="1">
      <c r="A37" s="292" t="s">
        <v>152</v>
      </c>
    </row>
    <row r="38" spans="1:26">
      <c r="A38" s="285" t="s">
        <v>153</v>
      </c>
    </row>
    <row r="39" spans="1:26" ht="12.75">
      <c r="C39" s="349"/>
      <c r="D39" s="349"/>
      <c r="E39" s="349"/>
      <c r="F39" s="350"/>
      <c r="G39" s="350"/>
      <c r="H39" s="350"/>
      <c r="I39" s="356"/>
      <c r="J39" s="356"/>
      <c r="K39" s="350"/>
      <c r="L39" s="350"/>
      <c r="X39" s="111"/>
    </row>
  </sheetData>
  <sheetProtection formatCells="0" formatColumns="0" formatRows="0" insertColumns="0" insertRows="0"/>
  <mergeCells count="39">
    <mergeCell ref="A36:E36"/>
    <mergeCell ref="A4:A6"/>
    <mergeCell ref="B18:B24"/>
    <mergeCell ref="B32:B35"/>
    <mergeCell ref="J5:J6"/>
    <mergeCell ref="B4:E6"/>
    <mergeCell ref="B27:C27"/>
    <mergeCell ref="B31:E31"/>
    <mergeCell ref="C33:E33"/>
    <mergeCell ref="C34:E34"/>
    <mergeCell ref="C35:E35"/>
    <mergeCell ref="C22:E22"/>
    <mergeCell ref="C23:E23"/>
    <mergeCell ref="C24:E24"/>
    <mergeCell ref="B25:E25"/>
    <mergeCell ref="B26:E26"/>
    <mergeCell ref="B17:E17"/>
    <mergeCell ref="C18:E18"/>
    <mergeCell ref="C19:E19"/>
    <mergeCell ref="C20:E20"/>
    <mergeCell ref="C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Z1"/>
    <mergeCell ref="F4:W4"/>
    <mergeCell ref="F5:I5"/>
    <mergeCell ref="M5:Q5"/>
    <mergeCell ref="R5:W5"/>
    <mergeCell ref="K5:K6"/>
    <mergeCell ref="L5:L6"/>
    <mergeCell ref="X4:Z5"/>
  </mergeCells>
  <pageMargins left="0.23622047244094499" right="0.23622047244094499" top="0.23622047244094499" bottom="0.23622047244094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selection activeCell="D2" sqref="D2"/>
    </sheetView>
  </sheetViews>
  <sheetFormatPr defaultColWidth="9.140625" defaultRowHeight="12.75"/>
  <cols>
    <col min="1" max="1" width="23.140625" style="311" customWidth="1"/>
    <col min="2" max="3" width="6.5703125" style="311" customWidth="1"/>
    <col min="4" max="4" width="6.7109375" style="311" customWidth="1"/>
    <col min="5" max="5" width="6.28515625" style="311" customWidth="1"/>
    <col min="6" max="6" width="8.28515625" style="311" customWidth="1"/>
    <col min="7" max="7" width="6.28515625" style="311" customWidth="1"/>
    <col min="8" max="8" width="8" style="311" customWidth="1"/>
    <col min="9" max="10" width="7.5703125" style="311" customWidth="1"/>
    <col min="11" max="11" width="7.7109375" style="311" customWidth="1"/>
    <col min="12" max="12" width="7" style="311" customWidth="1"/>
    <col min="13" max="13" width="6.42578125" style="311" customWidth="1"/>
    <col min="14" max="14" width="7" style="311" customWidth="1"/>
    <col min="15" max="15" width="8" style="311" customWidth="1"/>
    <col min="16" max="16" width="7.85546875" style="311" customWidth="1"/>
    <col min="17" max="16384" width="9.140625" style="311"/>
  </cols>
  <sheetData>
    <row r="1" spans="1:16" ht="16.5" customHeight="1">
      <c r="A1" s="400" t="s">
        <v>1670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6" ht="15" customHeight="1">
      <c r="A2" s="287" t="s">
        <v>154</v>
      </c>
      <c r="D2" s="288" t="s">
        <v>1694</v>
      </c>
      <c r="E2" s="288"/>
      <c r="F2" s="288"/>
      <c r="G2" s="288"/>
      <c r="M2" s="322"/>
    </row>
    <row r="3" spans="1:16" ht="16.5" customHeight="1">
      <c r="J3" s="335"/>
      <c r="K3" s="335"/>
      <c r="L3" s="335"/>
      <c r="P3" s="322" t="s">
        <v>155</v>
      </c>
    </row>
    <row r="4" spans="1:16" ht="18.75" customHeight="1">
      <c r="A4" s="502" t="s">
        <v>156</v>
      </c>
      <c r="B4" s="483" t="s">
        <v>88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97" t="s">
        <v>89</v>
      </c>
      <c r="O4" s="497"/>
      <c r="P4" s="497"/>
    </row>
    <row r="5" spans="1:16" ht="22.5" customHeight="1">
      <c r="A5" s="502"/>
      <c r="B5" s="500" t="s">
        <v>157</v>
      </c>
      <c r="C5" s="500"/>
      <c r="D5" s="500"/>
      <c r="E5" s="500"/>
      <c r="F5" s="501" t="s">
        <v>92</v>
      </c>
      <c r="G5" s="500" t="s">
        <v>93</v>
      </c>
      <c r="H5" s="501" t="s">
        <v>158</v>
      </c>
      <c r="I5" s="501" t="s">
        <v>159</v>
      </c>
      <c r="J5" s="501" t="s">
        <v>92</v>
      </c>
      <c r="K5" s="501"/>
      <c r="L5" s="501" t="s">
        <v>160</v>
      </c>
      <c r="M5" s="501" t="s">
        <v>161</v>
      </c>
      <c r="N5" s="497"/>
      <c r="O5" s="497"/>
      <c r="P5" s="497"/>
    </row>
    <row r="6" spans="1:16" ht="56.25">
      <c r="A6" s="502"/>
      <c r="B6" s="325" t="s">
        <v>157</v>
      </c>
      <c r="C6" s="325" t="s">
        <v>97</v>
      </c>
      <c r="D6" s="325" t="s">
        <v>98</v>
      </c>
      <c r="E6" s="325" t="s">
        <v>99</v>
      </c>
      <c r="F6" s="501"/>
      <c r="G6" s="500"/>
      <c r="H6" s="501"/>
      <c r="I6" s="501"/>
      <c r="J6" s="325" t="s">
        <v>158</v>
      </c>
      <c r="K6" s="325" t="s">
        <v>159</v>
      </c>
      <c r="L6" s="501"/>
      <c r="M6" s="501"/>
      <c r="N6" s="325" t="s">
        <v>157</v>
      </c>
      <c r="O6" s="325" t="s">
        <v>158</v>
      </c>
      <c r="P6" s="325" t="s">
        <v>159</v>
      </c>
    </row>
    <row r="7" spans="1:16" ht="30" customHeight="1">
      <c r="A7" s="324" t="s">
        <v>162</v>
      </c>
      <c r="B7" s="326">
        <v>1</v>
      </c>
      <c r="C7" s="326"/>
      <c r="D7" s="326"/>
      <c r="E7" s="327">
        <f>SUM(B7:D7)</f>
        <v>1</v>
      </c>
      <c r="F7" s="326">
        <v>2</v>
      </c>
      <c r="G7" s="328">
        <f>E7-F7</f>
        <v>-1</v>
      </c>
      <c r="H7" s="326">
        <v>1</v>
      </c>
      <c r="I7" s="326"/>
      <c r="J7" s="336">
        <v>2</v>
      </c>
      <c r="K7" s="336"/>
      <c r="L7" s="337">
        <f>H7-J7</f>
        <v>-1</v>
      </c>
      <c r="M7" s="337">
        <f>I7-K7</f>
        <v>0</v>
      </c>
      <c r="N7" s="326"/>
      <c r="O7" s="326"/>
      <c r="P7" s="338"/>
    </row>
    <row r="8" spans="1:16" ht="15">
      <c r="A8" s="329" t="s">
        <v>163</v>
      </c>
      <c r="B8" s="326"/>
      <c r="C8" s="326"/>
      <c r="D8" s="326"/>
      <c r="E8" s="327">
        <f t="shared" ref="E8:E15" si="0">SUM(B8:D8)</f>
        <v>0</v>
      </c>
      <c r="F8" s="326"/>
      <c r="G8" s="328">
        <f t="shared" ref="G8:G14" si="1">E8-F8</f>
        <v>0</v>
      </c>
      <c r="H8" s="326"/>
      <c r="I8" s="326"/>
      <c r="J8" s="336"/>
      <c r="K8" s="336"/>
      <c r="L8" s="337">
        <f t="shared" ref="L8:L14" si="2">H8-J8</f>
        <v>0</v>
      </c>
      <c r="M8" s="337">
        <v>0</v>
      </c>
      <c r="N8" s="326"/>
      <c r="O8" s="326"/>
      <c r="P8" s="338"/>
    </row>
    <row r="9" spans="1:16" ht="15">
      <c r="A9" s="329" t="s">
        <v>164</v>
      </c>
      <c r="B9" s="326">
        <v>1</v>
      </c>
      <c r="C9" s="326"/>
      <c r="D9" s="326"/>
      <c r="E9" s="327">
        <f t="shared" si="0"/>
        <v>1</v>
      </c>
      <c r="F9" s="326">
        <v>1</v>
      </c>
      <c r="G9" s="328">
        <f t="shared" si="1"/>
        <v>0</v>
      </c>
      <c r="H9" s="326">
        <v>1</v>
      </c>
      <c r="I9" s="326"/>
      <c r="J9" s="336">
        <v>1</v>
      </c>
      <c r="K9" s="336"/>
      <c r="L9" s="337">
        <f t="shared" si="2"/>
        <v>0</v>
      </c>
      <c r="M9" s="337">
        <v>0</v>
      </c>
      <c r="N9" s="326"/>
      <c r="O9" s="326"/>
      <c r="P9" s="338"/>
    </row>
    <row r="10" spans="1:16" ht="15">
      <c r="A10" s="329" t="s">
        <v>165</v>
      </c>
      <c r="B10" s="326"/>
      <c r="C10" s="326"/>
      <c r="D10" s="326"/>
      <c r="E10" s="327">
        <f t="shared" si="0"/>
        <v>0</v>
      </c>
      <c r="F10" s="326"/>
      <c r="G10" s="328">
        <f t="shared" si="1"/>
        <v>0</v>
      </c>
      <c r="H10" s="326"/>
      <c r="I10" s="326"/>
      <c r="J10" s="336"/>
      <c r="K10" s="336"/>
      <c r="L10" s="337">
        <f t="shared" si="2"/>
        <v>0</v>
      </c>
      <c r="M10" s="337">
        <v>0</v>
      </c>
      <c r="N10" s="326"/>
      <c r="O10" s="326"/>
      <c r="P10" s="338"/>
    </row>
    <row r="11" spans="1:16" ht="25.5">
      <c r="A11" s="329" t="s">
        <v>166</v>
      </c>
      <c r="B11" s="326"/>
      <c r="C11" s="326"/>
      <c r="D11" s="326"/>
      <c r="E11" s="327">
        <f t="shared" si="0"/>
        <v>0</v>
      </c>
      <c r="F11" s="326"/>
      <c r="G11" s="328">
        <f t="shared" si="1"/>
        <v>0</v>
      </c>
      <c r="H11" s="326"/>
      <c r="I11" s="326"/>
      <c r="J11" s="336"/>
      <c r="K11" s="336"/>
      <c r="L11" s="337">
        <f t="shared" si="2"/>
        <v>0</v>
      </c>
      <c r="M11" s="337">
        <v>0</v>
      </c>
      <c r="N11" s="326"/>
      <c r="O11" s="326"/>
      <c r="P11" s="338"/>
    </row>
    <row r="12" spans="1:16" ht="25.5">
      <c r="A12" s="329" t="s">
        <v>167</v>
      </c>
      <c r="B12" s="326"/>
      <c r="C12" s="326"/>
      <c r="D12" s="326"/>
      <c r="E12" s="327">
        <f t="shared" si="0"/>
        <v>0</v>
      </c>
      <c r="F12" s="326"/>
      <c r="G12" s="328">
        <f t="shared" si="1"/>
        <v>0</v>
      </c>
      <c r="H12" s="326"/>
      <c r="I12" s="326"/>
      <c r="J12" s="336"/>
      <c r="K12" s="336"/>
      <c r="L12" s="337">
        <f t="shared" si="2"/>
        <v>0</v>
      </c>
      <c r="M12" s="337">
        <v>0</v>
      </c>
      <c r="N12" s="326"/>
      <c r="O12" s="326"/>
      <c r="P12" s="338"/>
    </row>
    <row r="13" spans="1:16" ht="15">
      <c r="A13" s="329" t="s">
        <v>168</v>
      </c>
      <c r="B13" s="326"/>
      <c r="C13" s="326"/>
      <c r="D13" s="326"/>
      <c r="E13" s="327">
        <f t="shared" si="0"/>
        <v>0</v>
      </c>
      <c r="F13" s="326"/>
      <c r="G13" s="328">
        <f t="shared" si="1"/>
        <v>0</v>
      </c>
      <c r="H13" s="326"/>
      <c r="I13" s="326"/>
      <c r="J13" s="336"/>
      <c r="K13" s="336"/>
      <c r="L13" s="337">
        <f t="shared" si="2"/>
        <v>0</v>
      </c>
      <c r="M13" s="337">
        <v>0</v>
      </c>
      <c r="N13" s="326"/>
      <c r="O13" s="326"/>
      <c r="P13" s="338"/>
    </row>
    <row r="14" spans="1:16" ht="15">
      <c r="A14" s="330" t="s">
        <v>119</v>
      </c>
      <c r="B14" s="326"/>
      <c r="C14" s="326"/>
      <c r="D14" s="326"/>
      <c r="E14" s="327">
        <f t="shared" si="0"/>
        <v>0</v>
      </c>
      <c r="F14" s="326"/>
      <c r="G14" s="328">
        <f t="shared" si="1"/>
        <v>0</v>
      </c>
      <c r="H14" s="326"/>
      <c r="I14" s="326"/>
      <c r="J14" s="336"/>
      <c r="K14" s="336"/>
      <c r="L14" s="337">
        <f t="shared" si="2"/>
        <v>0</v>
      </c>
      <c r="M14" s="337">
        <v>0</v>
      </c>
      <c r="N14" s="326"/>
      <c r="O14" s="326"/>
      <c r="P14" s="338"/>
    </row>
    <row r="15" spans="1:16" ht="14.25">
      <c r="A15" s="331" t="s">
        <v>169</v>
      </c>
      <c r="B15" s="332">
        <f>SUM(B7:B14)</f>
        <v>2</v>
      </c>
      <c r="C15" s="332">
        <f>SUM(C7:C14)</f>
        <v>0</v>
      </c>
      <c r="D15" s="332">
        <f>SUM(D7:D14)</f>
        <v>0</v>
      </c>
      <c r="E15" s="333">
        <f t="shared" si="0"/>
        <v>2</v>
      </c>
      <c r="F15" s="332">
        <f t="shared" ref="F15:P15" si="3">SUM(F7:F14)</f>
        <v>3</v>
      </c>
      <c r="G15" s="334">
        <f t="shared" si="3"/>
        <v>-1</v>
      </c>
      <c r="H15" s="332">
        <f t="shared" si="3"/>
        <v>2</v>
      </c>
      <c r="I15" s="332">
        <f t="shared" si="3"/>
        <v>0</v>
      </c>
      <c r="J15" s="332">
        <f t="shared" si="3"/>
        <v>3</v>
      </c>
      <c r="K15" s="332">
        <f t="shared" si="3"/>
        <v>0</v>
      </c>
      <c r="L15" s="339">
        <f t="shared" si="3"/>
        <v>-1</v>
      </c>
      <c r="M15" s="339">
        <f t="shared" si="3"/>
        <v>0</v>
      </c>
      <c r="N15" s="332">
        <f t="shared" si="3"/>
        <v>0</v>
      </c>
      <c r="O15" s="332">
        <f t="shared" si="3"/>
        <v>0</v>
      </c>
      <c r="P15" s="332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workbookViewId="0">
      <selection sqref="A1:XFD1"/>
    </sheetView>
  </sheetViews>
  <sheetFormatPr defaultColWidth="9.140625" defaultRowHeight="12.75"/>
  <cols>
    <col min="1" max="1" width="28.42578125" style="309" customWidth="1"/>
    <col min="2" max="2" width="9.28515625" style="309" customWidth="1"/>
    <col min="3" max="3" width="7.7109375" style="309" customWidth="1"/>
    <col min="4" max="4" width="5.42578125" style="309" customWidth="1"/>
    <col min="5" max="5" width="5.5703125" style="309" customWidth="1"/>
    <col min="6" max="6" width="7.42578125" style="309" customWidth="1"/>
    <col min="7" max="7" width="5" style="309" customWidth="1"/>
    <col min="8" max="8" width="5.42578125" style="309" customWidth="1"/>
    <col min="9" max="9" width="7" style="309" customWidth="1"/>
    <col min="10" max="11" width="5.42578125" style="309" customWidth="1"/>
    <col min="12" max="12" width="7.42578125" style="309" customWidth="1"/>
    <col min="13" max="13" width="4.5703125" style="310" customWidth="1"/>
    <col min="14" max="14" width="5.42578125" style="311" customWidth="1"/>
    <col min="15" max="16384" width="9.140625" style="311"/>
  </cols>
  <sheetData>
    <row r="1" spans="1:14" s="403" customFormat="1" ht="15">
      <c r="A1" s="401" t="s">
        <v>1676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1"/>
    </row>
    <row r="2" spans="1:14" ht="18" customHeight="1">
      <c r="A2" s="287" t="s">
        <v>84</v>
      </c>
      <c r="B2" s="288"/>
      <c r="C2" s="288"/>
      <c r="D2" s="288"/>
      <c r="E2" s="288"/>
      <c r="F2" s="288"/>
      <c r="G2" s="288"/>
      <c r="H2" s="312"/>
      <c r="I2" s="312"/>
      <c r="J2" s="312"/>
      <c r="K2" s="312"/>
      <c r="L2" s="312"/>
      <c r="M2" s="312"/>
    </row>
    <row r="3" spans="1:14" ht="13.5" customHeight="1">
      <c r="N3" s="322" t="s">
        <v>170</v>
      </c>
    </row>
    <row r="4" spans="1:14" ht="12.75" customHeight="1">
      <c r="A4" s="503" t="s">
        <v>171</v>
      </c>
      <c r="B4" s="503" t="s">
        <v>172</v>
      </c>
      <c r="C4" s="503" t="s">
        <v>173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</row>
    <row r="5" spans="1:14" ht="12.75" customHeight="1">
      <c r="A5" s="503"/>
      <c r="B5" s="503"/>
      <c r="C5" s="503" t="s">
        <v>174</v>
      </c>
      <c r="D5" s="503"/>
      <c r="E5" s="503"/>
      <c r="F5" s="503"/>
      <c r="G5" s="503"/>
      <c r="H5" s="503"/>
      <c r="I5" s="503" t="s">
        <v>175</v>
      </c>
      <c r="J5" s="503"/>
      <c r="K5" s="503"/>
      <c r="L5" s="503"/>
      <c r="M5" s="503"/>
      <c r="N5" s="503"/>
    </row>
    <row r="6" spans="1:14" ht="45">
      <c r="A6" s="503"/>
      <c r="B6" s="503"/>
      <c r="C6" s="313" t="s">
        <v>176</v>
      </c>
      <c r="D6" s="313" t="s">
        <v>92</v>
      </c>
      <c r="E6" s="313" t="s">
        <v>93</v>
      </c>
      <c r="F6" s="313" t="s">
        <v>177</v>
      </c>
      <c r="G6" s="313" t="s">
        <v>92</v>
      </c>
      <c r="H6" s="313" t="s">
        <v>102</v>
      </c>
      <c r="I6" s="313" t="s">
        <v>178</v>
      </c>
      <c r="J6" s="313" t="s">
        <v>92</v>
      </c>
      <c r="K6" s="313" t="s">
        <v>102</v>
      </c>
      <c r="L6" s="313" t="s">
        <v>179</v>
      </c>
      <c r="M6" s="313" t="s">
        <v>92</v>
      </c>
      <c r="N6" s="313" t="s">
        <v>102</v>
      </c>
    </row>
    <row r="7" spans="1:14">
      <c r="A7" s="314"/>
      <c r="B7" s="314"/>
      <c r="C7" s="315"/>
      <c r="D7" s="316"/>
      <c r="E7" s="317">
        <f t="shared" ref="E7:E27" si="0">C7-D7</f>
        <v>0</v>
      </c>
      <c r="F7" s="315"/>
      <c r="G7" s="316"/>
      <c r="H7" s="317">
        <f t="shared" ref="H7:H27" si="1">F7-G7</f>
        <v>0</v>
      </c>
      <c r="I7" s="315"/>
      <c r="J7" s="316"/>
      <c r="K7" s="317">
        <f t="shared" ref="K7:K27" si="2">I7-J7</f>
        <v>0</v>
      </c>
      <c r="L7" s="315"/>
      <c r="M7" s="316"/>
      <c r="N7" s="317">
        <f t="shared" ref="N7:N27" si="3">L7-M7</f>
        <v>0</v>
      </c>
    </row>
    <row r="8" spans="1:14">
      <c r="A8" s="314"/>
      <c r="B8" s="314"/>
      <c r="C8" s="315"/>
      <c r="D8" s="316"/>
      <c r="E8" s="317">
        <f t="shared" si="0"/>
        <v>0</v>
      </c>
      <c r="F8" s="315"/>
      <c r="G8" s="316"/>
      <c r="H8" s="317">
        <f t="shared" si="1"/>
        <v>0</v>
      </c>
      <c r="I8" s="315"/>
      <c r="J8" s="316"/>
      <c r="K8" s="317">
        <f t="shared" si="2"/>
        <v>0</v>
      </c>
      <c r="L8" s="315"/>
      <c r="M8" s="316"/>
      <c r="N8" s="317">
        <f t="shared" si="3"/>
        <v>0</v>
      </c>
    </row>
    <row r="9" spans="1:14">
      <c r="A9" s="314"/>
      <c r="B9" s="314"/>
      <c r="C9" s="315"/>
      <c r="D9" s="316"/>
      <c r="E9" s="317">
        <f t="shared" si="0"/>
        <v>0</v>
      </c>
      <c r="F9" s="315"/>
      <c r="G9" s="316"/>
      <c r="H9" s="317">
        <f t="shared" si="1"/>
        <v>0</v>
      </c>
      <c r="I9" s="315"/>
      <c r="J9" s="316"/>
      <c r="K9" s="317">
        <f t="shared" si="2"/>
        <v>0</v>
      </c>
      <c r="L9" s="315"/>
      <c r="M9" s="316"/>
      <c r="N9" s="317">
        <f t="shared" si="3"/>
        <v>0</v>
      </c>
    </row>
    <row r="10" spans="1:14">
      <c r="A10" s="314"/>
      <c r="B10" s="314"/>
      <c r="C10" s="315"/>
      <c r="D10" s="316"/>
      <c r="E10" s="317">
        <f t="shared" si="0"/>
        <v>0</v>
      </c>
      <c r="F10" s="315"/>
      <c r="G10" s="316"/>
      <c r="H10" s="317">
        <f t="shared" si="1"/>
        <v>0</v>
      </c>
      <c r="I10" s="315"/>
      <c r="J10" s="316"/>
      <c r="K10" s="317">
        <f t="shared" si="2"/>
        <v>0</v>
      </c>
      <c r="L10" s="315"/>
      <c r="M10" s="316"/>
      <c r="N10" s="317">
        <f t="shared" si="3"/>
        <v>0</v>
      </c>
    </row>
    <row r="11" spans="1:14">
      <c r="A11" s="314"/>
      <c r="B11" s="314"/>
      <c r="C11" s="315"/>
      <c r="D11" s="316"/>
      <c r="E11" s="317">
        <f t="shared" si="0"/>
        <v>0</v>
      </c>
      <c r="F11" s="315"/>
      <c r="G11" s="316"/>
      <c r="H11" s="317">
        <f t="shared" si="1"/>
        <v>0</v>
      </c>
      <c r="I11" s="315"/>
      <c r="J11" s="316"/>
      <c r="K11" s="317">
        <f t="shared" si="2"/>
        <v>0</v>
      </c>
      <c r="L11" s="315"/>
      <c r="M11" s="316"/>
      <c r="N11" s="317">
        <f t="shared" si="3"/>
        <v>0</v>
      </c>
    </row>
    <row r="12" spans="1:14">
      <c r="A12" s="314"/>
      <c r="B12" s="314"/>
      <c r="C12" s="315"/>
      <c r="D12" s="316"/>
      <c r="E12" s="317">
        <f t="shared" si="0"/>
        <v>0</v>
      </c>
      <c r="F12" s="315"/>
      <c r="G12" s="316"/>
      <c r="H12" s="317">
        <f t="shared" si="1"/>
        <v>0</v>
      </c>
      <c r="I12" s="315"/>
      <c r="J12" s="316"/>
      <c r="K12" s="317">
        <f t="shared" si="2"/>
        <v>0</v>
      </c>
      <c r="L12" s="315"/>
      <c r="M12" s="316"/>
      <c r="N12" s="317">
        <f t="shared" si="3"/>
        <v>0</v>
      </c>
    </row>
    <row r="13" spans="1:14">
      <c r="A13" s="314"/>
      <c r="B13" s="314"/>
      <c r="C13" s="315"/>
      <c r="D13" s="316"/>
      <c r="E13" s="317">
        <f t="shared" si="0"/>
        <v>0</v>
      </c>
      <c r="F13" s="315"/>
      <c r="G13" s="316"/>
      <c r="H13" s="317">
        <f t="shared" si="1"/>
        <v>0</v>
      </c>
      <c r="I13" s="315"/>
      <c r="J13" s="316"/>
      <c r="K13" s="317">
        <f t="shared" si="2"/>
        <v>0</v>
      </c>
      <c r="L13" s="315"/>
      <c r="M13" s="316"/>
      <c r="N13" s="317">
        <f t="shared" si="3"/>
        <v>0</v>
      </c>
    </row>
    <row r="14" spans="1:14">
      <c r="A14" s="314"/>
      <c r="B14" s="314"/>
      <c r="C14" s="315"/>
      <c r="D14" s="316"/>
      <c r="E14" s="317">
        <f t="shared" si="0"/>
        <v>0</v>
      </c>
      <c r="F14" s="315"/>
      <c r="G14" s="316"/>
      <c r="H14" s="317">
        <f t="shared" si="1"/>
        <v>0</v>
      </c>
      <c r="I14" s="315"/>
      <c r="J14" s="316"/>
      <c r="K14" s="317">
        <f t="shared" si="2"/>
        <v>0</v>
      </c>
      <c r="L14" s="315"/>
      <c r="M14" s="316"/>
      <c r="N14" s="317">
        <f t="shared" si="3"/>
        <v>0</v>
      </c>
    </row>
    <row r="15" spans="1:14">
      <c r="A15" s="314"/>
      <c r="B15" s="314"/>
      <c r="C15" s="315"/>
      <c r="D15" s="316"/>
      <c r="E15" s="317">
        <f t="shared" si="0"/>
        <v>0</v>
      </c>
      <c r="F15" s="315"/>
      <c r="G15" s="316"/>
      <c r="H15" s="317">
        <f t="shared" si="1"/>
        <v>0</v>
      </c>
      <c r="I15" s="315"/>
      <c r="J15" s="316"/>
      <c r="K15" s="317">
        <f t="shared" si="2"/>
        <v>0</v>
      </c>
      <c r="L15" s="315"/>
      <c r="M15" s="316"/>
      <c r="N15" s="317">
        <f t="shared" si="3"/>
        <v>0</v>
      </c>
    </row>
    <row r="16" spans="1:14">
      <c r="A16" s="314"/>
      <c r="B16" s="314"/>
      <c r="C16" s="315"/>
      <c r="D16" s="316"/>
      <c r="E16" s="317">
        <f t="shared" si="0"/>
        <v>0</v>
      </c>
      <c r="F16" s="315"/>
      <c r="G16" s="316"/>
      <c r="H16" s="317">
        <f t="shared" si="1"/>
        <v>0</v>
      </c>
      <c r="I16" s="315"/>
      <c r="J16" s="316"/>
      <c r="K16" s="317">
        <f t="shared" si="2"/>
        <v>0</v>
      </c>
      <c r="L16" s="315"/>
      <c r="M16" s="316"/>
      <c r="N16" s="317">
        <f t="shared" si="3"/>
        <v>0</v>
      </c>
    </row>
    <row r="17" spans="1:14">
      <c r="A17" s="314"/>
      <c r="B17" s="314"/>
      <c r="C17" s="315"/>
      <c r="D17" s="316"/>
      <c r="E17" s="317">
        <f t="shared" si="0"/>
        <v>0</v>
      </c>
      <c r="F17" s="315"/>
      <c r="G17" s="316"/>
      <c r="H17" s="317">
        <f t="shared" si="1"/>
        <v>0</v>
      </c>
      <c r="I17" s="315"/>
      <c r="J17" s="316"/>
      <c r="K17" s="317">
        <f t="shared" si="2"/>
        <v>0</v>
      </c>
      <c r="L17" s="315"/>
      <c r="M17" s="316"/>
      <c r="N17" s="317">
        <f t="shared" si="3"/>
        <v>0</v>
      </c>
    </row>
    <row r="18" spans="1:14">
      <c r="A18" s="314"/>
      <c r="B18" s="314"/>
      <c r="C18" s="315"/>
      <c r="D18" s="316"/>
      <c r="E18" s="317">
        <f t="shared" si="0"/>
        <v>0</v>
      </c>
      <c r="F18" s="315"/>
      <c r="G18" s="316"/>
      <c r="H18" s="317">
        <f t="shared" si="1"/>
        <v>0</v>
      </c>
      <c r="I18" s="315"/>
      <c r="J18" s="316"/>
      <c r="K18" s="317">
        <f t="shared" si="2"/>
        <v>0</v>
      </c>
      <c r="L18" s="315"/>
      <c r="M18" s="316"/>
      <c r="N18" s="317">
        <f t="shared" si="3"/>
        <v>0</v>
      </c>
    </row>
    <row r="19" spans="1:14">
      <c r="A19" s="314"/>
      <c r="B19" s="314"/>
      <c r="C19" s="315"/>
      <c r="D19" s="316"/>
      <c r="E19" s="317">
        <f t="shared" si="0"/>
        <v>0</v>
      </c>
      <c r="F19" s="315"/>
      <c r="G19" s="316"/>
      <c r="H19" s="317">
        <f t="shared" si="1"/>
        <v>0</v>
      </c>
      <c r="I19" s="315"/>
      <c r="J19" s="316"/>
      <c r="K19" s="317">
        <f t="shared" si="2"/>
        <v>0</v>
      </c>
      <c r="L19" s="315"/>
      <c r="M19" s="316"/>
      <c r="N19" s="317">
        <f t="shared" si="3"/>
        <v>0</v>
      </c>
    </row>
    <row r="20" spans="1:14">
      <c r="A20" s="314"/>
      <c r="B20" s="314"/>
      <c r="C20" s="315"/>
      <c r="D20" s="316"/>
      <c r="E20" s="317">
        <f t="shared" si="0"/>
        <v>0</v>
      </c>
      <c r="F20" s="315"/>
      <c r="G20" s="316"/>
      <c r="H20" s="317">
        <f t="shared" si="1"/>
        <v>0</v>
      </c>
      <c r="I20" s="315"/>
      <c r="J20" s="316"/>
      <c r="K20" s="317">
        <f t="shared" si="2"/>
        <v>0</v>
      </c>
      <c r="L20" s="315"/>
      <c r="M20" s="316"/>
      <c r="N20" s="317">
        <f t="shared" si="3"/>
        <v>0</v>
      </c>
    </row>
    <row r="21" spans="1:14">
      <c r="A21" s="314"/>
      <c r="B21" s="314"/>
      <c r="C21" s="315"/>
      <c r="D21" s="316"/>
      <c r="E21" s="317">
        <f t="shared" si="0"/>
        <v>0</v>
      </c>
      <c r="F21" s="315"/>
      <c r="G21" s="316"/>
      <c r="H21" s="317">
        <f t="shared" si="1"/>
        <v>0</v>
      </c>
      <c r="I21" s="315"/>
      <c r="J21" s="316"/>
      <c r="K21" s="317">
        <f t="shared" si="2"/>
        <v>0</v>
      </c>
      <c r="L21" s="315"/>
      <c r="M21" s="316"/>
      <c r="N21" s="317">
        <f t="shared" si="3"/>
        <v>0</v>
      </c>
    </row>
    <row r="22" spans="1:14">
      <c r="A22" s="314"/>
      <c r="B22" s="314"/>
      <c r="C22" s="315"/>
      <c r="D22" s="316"/>
      <c r="E22" s="317">
        <f t="shared" si="0"/>
        <v>0</v>
      </c>
      <c r="F22" s="315"/>
      <c r="G22" s="316"/>
      <c r="H22" s="317">
        <f t="shared" si="1"/>
        <v>0</v>
      </c>
      <c r="I22" s="315"/>
      <c r="J22" s="316"/>
      <c r="K22" s="317">
        <f t="shared" si="2"/>
        <v>0</v>
      </c>
      <c r="L22" s="315"/>
      <c r="M22" s="316"/>
      <c r="N22" s="317">
        <f t="shared" si="3"/>
        <v>0</v>
      </c>
    </row>
    <row r="23" spans="1:14">
      <c r="A23" s="314"/>
      <c r="B23" s="314"/>
      <c r="C23" s="315"/>
      <c r="D23" s="316"/>
      <c r="E23" s="317">
        <f t="shared" si="0"/>
        <v>0</v>
      </c>
      <c r="F23" s="315"/>
      <c r="G23" s="316"/>
      <c r="H23" s="317">
        <f t="shared" si="1"/>
        <v>0</v>
      </c>
      <c r="I23" s="315"/>
      <c r="J23" s="316"/>
      <c r="K23" s="317">
        <f t="shared" si="2"/>
        <v>0</v>
      </c>
      <c r="L23" s="315"/>
      <c r="M23" s="316"/>
      <c r="N23" s="317">
        <f t="shared" si="3"/>
        <v>0</v>
      </c>
    </row>
    <row r="24" spans="1:14">
      <c r="A24" s="314"/>
      <c r="B24" s="314"/>
      <c r="C24" s="315"/>
      <c r="D24" s="316"/>
      <c r="E24" s="317">
        <f t="shared" si="0"/>
        <v>0</v>
      </c>
      <c r="F24" s="315"/>
      <c r="G24" s="316"/>
      <c r="H24" s="317">
        <f t="shared" si="1"/>
        <v>0</v>
      </c>
      <c r="I24" s="315"/>
      <c r="J24" s="316"/>
      <c r="K24" s="317">
        <f t="shared" si="2"/>
        <v>0</v>
      </c>
      <c r="L24" s="315"/>
      <c r="M24" s="316"/>
      <c r="N24" s="317">
        <f t="shared" si="3"/>
        <v>0</v>
      </c>
    </row>
    <row r="25" spans="1:14">
      <c r="A25" s="314"/>
      <c r="B25" s="314"/>
      <c r="C25" s="315"/>
      <c r="D25" s="316"/>
      <c r="E25" s="317">
        <f t="shared" si="0"/>
        <v>0</v>
      </c>
      <c r="F25" s="315"/>
      <c r="G25" s="316"/>
      <c r="H25" s="317">
        <f t="shared" si="1"/>
        <v>0</v>
      </c>
      <c r="I25" s="315"/>
      <c r="J25" s="316"/>
      <c r="K25" s="317">
        <f t="shared" si="2"/>
        <v>0</v>
      </c>
      <c r="L25" s="315"/>
      <c r="M25" s="316"/>
      <c r="N25" s="317">
        <f t="shared" si="3"/>
        <v>0</v>
      </c>
    </row>
    <row r="26" spans="1:14">
      <c r="A26" s="314"/>
      <c r="B26" s="314"/>
      <c r="C26" s="315"/>
      <c r="D26" s="316"/>
      <c r="E26" s="317">
        <f t="shared" si="0"/>
        <v>0</v>
      </c>
      <c r="F26" s="315"/>
      <c r="G26" s="316"/>
      <c r="H26" s="317">
        <f t="shared" si="1"/>
        <v>0</v>
      </c>
      <c r="I26" s="315"/>
      <c r="J26" s="316"/>
      <c r="K26" s="317">
        <f t="shared" si="2"/>
        <v>0</v>
      </c>
      <c r="L26" s="315"/>
      <c r="M26" s="316"/>
      <c r="N26" s="317">
        <f t="shared" si="3"/>
        <v>0</v>
      </c>
    </row>
    <row r="27" spans="1:14">
      <c r="A27" s="314"/>
      <c r="B27" s="314"/>
      <c r="C27" s="315"/>
      <c r="D27" s="316"/>
      <c r="E27" s="317">
        <f t="shared" si="0"/>
        <v>0</v>
      </c>
      <c r="F27" s="315"/>
      <c r="G27" s="316"/>
      <c r="H27" s="317">
        <f t="shared" si="1"/>
        <v>0</v>
      </c>
      <c r="I27" s="315"/>
      <c r="J27" s="316"/>
      <c r="K27" s="317">
        <f t="shared" si="2"/>
        <v>0</v>
      </c>
      <c r="L27" s="315"/>
      <c r="M27" s="316"/>
      <c r="N27" s="317">
        <f t="shared" si="3"/>
        <v>0</v>
      </c>
    </row>
    <row r="28" spans="1:14" ht="14.25">
      <c r="A28" s="318" t="s">
        <v>151</v>
      </c>
      <c r="B28" s="318"/>
      <c r="C28" s="319">
        <f t="shared" ref="C28:N28" si="4">SUM(C7:C27)</f>
        <v>0</v>
      </c>
      <c r="D28" s="320">
        <f t="shared" si="4"/>
        <v>0</v>
      </c>
      <c r="E28" s="321">
        <f t="shared" si="4"/>
        <v>0</v>
      </c>
      <c r="F28" s="320">
        <f t="shared" si="4"/>
        <v>0</v>
      </c>
      <c r="G28" s="320">
        <f t="shared" si="4"/>
        <v>0</v>
      </c>
      <c r="H28" s="321">
        <f t="shared" si="4"/>
        <v>0</v>
      </c>
      <c r="I28" s="323">
        <f t="shared" si="4"/>
        <v>0</v>
      </c>
      <c r="J28" s="320">
        <f t="shared" si="4"/>
        <v>0</v>
      </c>
      <c r="K28" s="321">
        <f t="shared" si="4"/>
        <v>0</v>
      </c>
      <c r="L28" s="323">
        <f t="shared" si="4"/>
        <v>0</v>
      </c>
      <c r="M28" s="320">
        <f t="shared" si="4"/>
        <v>0</v>
      </c>
      <c r="N28" s="321">
        <f t="shared" si="4"/>
        <v>0</v>
      </c>
    </row>
    <row r="31" spans="1:14">
      <c r="K31" s="504" t="s">
        <v>180</v>
      </c>
      <c r="L31" s="504"/>
      <c r="M31" s="504"/>
      <c r="N31" s="504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activeCell="D2" sqref="D2"/>
    </sheetView>
  </sheetViews>
  <sheetFormatPr defaultColWidth="9.140625" defaultRowHeight="12.75"/>
  <cols>
    <col min="1" max="1" width="25.28515625" style="4" customWidth="1"/>
    <col min="2" max="2" width="7" style="285" customWidth="1"/>
    <col min="3" max="3" width="7.85546875" style="285" customWidth="1"/>
    <col min="4" max="4" width="5.140625" style="285" customWidth="1"/>
    <col min="5" max="5" width="6.85546875" style="285" customWidth="1"/>
    <col min="6" max="6" width="6.85546875" style="286" customWidth="1"/>
    <col min="7" max="7" width="5.140625" style="285" customWidth="1"/>
    <col min="8" max="9" width="5.7109375" style="285" customWidth="1"/>
    <col min="10" max="10" width="6" style="285" customWidth="1"/>
    <col min="11" max="11" width="7.140625" style="4" customWidth="1"/>
    <col min="12" max="12" width="6.7109375" style="4" customWidth="1"/>
    <col min="13" max="13" width="9.42578125" style="4" customWidth="1"/>
    <col min="14" max="16384" width="9.140625" style="4"/>
  </cols>
  <sheetData>
    <row r="1" spans="1:13" ht="14.25">
      <c r="A1" s="505" t="s">
        <v>1672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3" ht="15.75">
      <c r="A2" s="287" t="s">
        <v>84</v>
      </c>
      <c r="D2" s="288" t="s">
        <v>1694</v>
      </c>
      <c r="E2" s="288"/>
      <c r="F2" s="288"/>
      <c r="G2" s="288"/>
      <c r="H2" s="288"/>
      <c r="I2" s="288"/>
      <c r="J2" s="307"/>
    </row>
    <row r="3" spans="1:13">
      <c r="B3" s="289"/>
      <c r="C3" s="289"/>
      <c r="D3" s="289"/>
      <c r="E3" s="289"/>
      <c r="F3" s="290"/>
      <c r="G3" s="289"/>
      <c r="H3" s="289"/>
      <c r="I3" s="289"/>
      <c r="J3" s="289"/>
    </row>
    <row r="4" spans="1:13" ht="54" customHeight="1">
      <c r="A4" s="291" t="s">
        <v>181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3">
      <c r="A5" s="291"/>
      <c r="M5" s="5"/>
    </row>
    <row r="6" spans="1:13">
      <c r="M6" s="5" t="s">
        <v>182</v>
      </c>
    </row>
    <row r="7" spans="1:13" ht="41.25" customHeight="1">
      <c r="A7" s="503" t="s">
        <v>183</v>
      </c>
      <c r="B7" s="506" t="s">
        <v>88</v>
      </c>
      <c r="C7" s="506"/>
      <c r="D7" s="506"/>
      <c r="E7" s="506"/>
      <c r="F7" s="506"/>
      <c r="G7" s="506"/>
      <c r="H7" s="506"/>
      <c r="I7" s="506"/>
      <c r="J7" s="506"/>
      <c r="K7" s="506" t="s">
        <v>89</v>
      </c>
      <c r="L7" s="506"/>
      <c r="M7" s="506"/>
    </row>
    <row r="8" spans="1:13" ht="33" customHeight="1">
      <c r="A8" s="503"/>
      <c r="B8" s="293" t="s">
        <v>184</v>
      </c>
      <c r="C8" s="293" t="s">
        <v>92</v>
      </c>
      <c r="D8" s="293" t="s">
        <v>102</v>
      </c>
      <c r="E8" s="293" t="s">
        <v>185</v>
      </c>
      <c r="F8" s="293" t="s">
        <v>92</v>
      </c>
      <c r="G8" s="293" t="s">
        <v>102</v>
      </c>
      <c r="H8" s="293" t="s">
        <v>186</v>
      </c>
      <c r="I8" s="293" t="s">
        <v>92</v>
      </c>
      <c r="J8" s="308" t="s">
        <v>102</v>
      </c>
      <c r="K8" s="293" t="s">
        <v>184</v>
      </c>
      <c r="L8" s="293" t="s">
        <v>187</v>
      </c>
      <c r="M8" s="293" t="s">
        <v>188</v>
      </c>
    </row>
    <row r="9" spans="1:13">
      <c r="A9" s="294" t="s">
        <v>35</v>
      </c>
      <c r="B9" s="295"/>
      <c r="C9" s="295"/>
      <c r="D9" s="296">
        <f>B9-C9</f>
        <v>0</v>
      </c>
      <c r="E9" s="297"/>
      <c r="F9" s="298"/>
      <c r="G9" s="296">
        <f t="shared" ref="G9:G19" si="0">E9-F9</f>
        <v>0</v>
      </c>
      <c r="H9" s="297"/>
      <c r="I9" s="297"/>
      <c r="J9" s="296">
        <f>H9-I9</f>
        <v>0</v>
      </c>
      <c r="K9" s="297"/>
      <c r="L9" s="298"/>
      <c r="M9" s="297"/>
    </row>
    <row r="10" spans="1:13">
      <c r="A10" s="299" t="s">
        <v>189</v>
      </c>
      <c r="B10" s="295"/>
      <c r="C10" s="295"/>
      <c r="D10" s="296">
        <f t="shared" ref="D10:D19" si="1">B10-C10</f>
        <v>0</v>
      </c>
      <c r="E10" s="297">
        <v>2</v>
      </c>
      <c r="F10" s="298">
        <v>2</v>
      </c>
      <c r="G10" s="296">
        <f t="shared" si="0"/>
        <v>0</v>
      </c>
      <c r="H10" s="297">
        <v>3</v>
      </c>
      <c r="I10" s="297">
        <v>3</v>
      </c>
      <c r="J10" s="296">
        <f t="shared" ref="J10:J19" si="2">H10-I10</f>
        <v>0</v>
      </c>
      <c r="K10" s="297"/>
      <c r="L10" s="298"/>
      <c r="M10" s="297"/>
    </row>
    <row r="11" spans="1:13">
      <c r="A11" s="299" t="s">
        <v>1692</v>
      </c>
      <c r="B11" s="295">
        <v>4</v>
      </c>
      <c r="C11" s="295">
        <v>4</v>
      </c>
      <c r="D11" s="296">
        <f t="shared" si="1"/>
        <v>0</v>
      </c>
      <c r="E11" s="297"/>
      <c r="F11" s="298"/>
      <c r="G11" s="296">
        <f t="shared" si="0"/>
        <v>0</v>
      </c>
      <c r="H11" s="297"/>
      <c r="I11" s="297"/>
      <c r="J11" s="296">
        <f t="shared" si="2"/>
        <v>0</v>
      </c>
      <c r="K11" s="297"/>
      <c r="L11" s="298"/>
      <c r="M11" s="297"/>
    </row>
    <row r="12" spans="1:13">
      <c r="A12" s="299" t="s">
        <v>1693</v>
      </c>
      <c r="B12" s="295"/>
      <c r="C12" s="295"/>
      <c r="D12" s="296">
        <f t="shared" si="1"/>
        <v>0</v>
      </c>
      <c r="E12" s="297">
        <v>4</v>
      </c>
      <c r="F12" s="298">
        <v>5</v>
      </c>
      <c r="G12" s="296">
        <f t="shared" si="0"/>
        <v>-1</v>
      </c>
      <c r="H12" s="297"/>
      <c r="I12" s="297"/>
      <c r="J12" s="296">
        <f t="shared" si="2"/>
        <v>0</v>
      </c>
      <c r="K12" s="297"/>
      <c r="L12" s="298"/>
      <c r="M12" s="297"/>
    </row>
    <row r="13" spans="1:13">
      <c r="A13" s="299"/>
      <c r="B13" s="295"/>
      <c r="C13" s="295"/>
      <c r="D13" s="296">
        <f t="shared" si="1"/>
        <v>0</v>
      </c>
      <c r="E13" s="297"/>
      <c r="F13" s="298"/>
      <c r="G13" s="296">
        <f t="shared" si="0"/>
        <v>0</v>
      </c>
      <c r="H13" s="297"/>
      <c r="I13" s="297"/>
      <c r="J13" s="296">
        <f t="shared" si="2"/>
        <v>0</v>
      </c>
      <c r="K13" s="297"/>
      <c r="L13" s="298"/>
      <c r="M13" s="297"/>
    </row>
    <row r="14" spans="1:13">
      <c r="A14" s="299"/>
      <c r="B14" s="295"/>
      <c r="C14" s="295"/>
      <c r="D14" s="296">
        <f t="shared" si="1"/>
        <v>0</v>
      </c>
      <c r="E14" s="297"/>
      <c r="F14" s="298"/>
      <c r="G14" s="296">
        <f t="shared" si="0"/>
        <v>0</v>
      </c>
      <c r="H14" s="297"/>
      <c r="I14" s="297"/>
      <c r="J14" s="296">
        <f t="shared" si="2"/>
        <v>0</v>
      </c>
      <c r="K14" s="297"/>
      <c r="L14" s="298"/>
      <c r="M14" s="297"/>
    </row>
    <row r="15" spans="1:13">
      <c r="A15" s="300"/>
      <c r="B15" s="295"/>
      <c r="C15" s="295"/>
      <c r="D15" s="296">
        <f t="shared" si="1"/>
        <v>0</v>
      </c>
      <c r="E15" s="297"/>
      <c r="F15" s="298"/>
      <c r="G15" s="296">
        <f t="shared" si="0"/>
        <v>0</v>
      </c>
      <c r="H15" s="297"/>
      <c r="I15" s="297"/>
      <c r="J15" s="296">
        <f t="shared" si="2"/>
        <v>0</v>
      </c>
      <c r="K15" s="297"/>
      <c r="L15" s="298"/>
      <c r="M15" s="297"/>
    </row>
    <row r="16" spans="1:13">
      <c r="A16" s="300"/>
      <c r="B16" s="295"/>
      <c r="C16" s="295"/>
      <c r="D16" s="296">
        <f t="shared" si="1"/>
        <v>0</v>
      </c>
      <c r="E16" s="297"/>
      <c r="F16" s="298"/>
      <c r="G16" s="296">
        <f t="shared" si="0"/>
        <v>0</v>
      </c>
      <c r="H16" s="297"/>
      <c r="I16" s="297"/>
      <c r="J16" s="296">
        <f t="shared" si="2"/>
        <v>0</v>
      </c>
      <c r="K16" s="297"/>
      <c r="L16" s="298"/>
      <c r="M16" s="297"/>
    </row>
    <row r="17" spans="1:13">
      <c r="A17" s="300"/>
      <c r="B17" s="295"/>
      <c r="C17" s="295"/>
      <c r="D17" s="296">
        <f t="shared" si="1"/>
        <v>0</v>
      </c>
      <c r="E17" s="297"/>
      <c r="F17" s="298"/>
      <c r="G17" s="296">
        <f t="shared" si="0"/>
        <v>0</v>
      </c>
      <c r="H17" s="297"/>
      <c r="I17" s="297"/>
      <c r="J17" s="296">
        <f t="shared" si="2"/>
        <v>0</v>
      </c>
      <c r="K17" s="297"/>
      <c r="L17" s="298"/>
      <c r="M17" s="297"/>
    </row>
    <row r="18" spans="1:13" s="284" customFormat="1">
      <c r="A18" s="301"/>
      <c r="B18" s="295"/>
      <c r="C18" s="295"/>
      <c r="D18" s="296">
        <f t="shared" si="1"/>
        <v>0</v>
      </c>
      <c r="E18" s="297"/>
      <c r="F18" s="298"/>
      <c r="G18" s="296">
        <f t="shared" si="0"/>
        <v>0</v>
      </c>
      <c r="H18" s="297"/>
      <c r="I18" s="297"/>
      <c r="J18" s="296">
        <f t="shared" si="2"/>
        <v>0</v>
      </c>
      <c r="K18" s="297"/>
      <c r="L18" s="298"/>
      <c r="M18" s="297"/>
    </row>
    <row r="19" spans="1:13" s="284" customFormat="1" ht="14.25">
      <c r="A19" s="302" t="s">
        <v>151</v>
      </c>
      <c r="B19" s="303">
        <f>SUM(B9:B18)</f>
        <v>4</v>
      </c>
      <c r="C19" s="303">
        <f>SUM(C9:C18)</f>
        <v>4</v>
      </c>
      <c r="D19" s="304">
        <f t="shared" si="1"/>
        <v>0</v>
      </c>
      <c r="E19" s="303">
        <f>SUM(E9:E18)</f>
        <v>6</v>
      </c>
      <c r="F19" s="303">
        <f>SUM(F9:F18)</f>
        <v>7</v>
      </c>
      <c r="G19" s="304">
        <f t="shared" si="0"/>
        <v>-1</v>
      </c>
      <c r="H19" s="303">
        <f>SUM(H9:H18)</f>
        <v>3</v>
      </c>
      <c r="I19" s="303">
        <f>SUM(I9:I18)</f>
        <v>3</v>
      </c>
      <c r="J19" s="304">
        <f t="shared" si="2"/>
        <v>0</v>
      </c>
      <c r="K19" s="303">
        <f>SUM(K9:K18)</f>
        <v>0</v>
      </c>
      <c r="L19" s="303">
        <f>SUM(L9:L18)</f>
        <v>0</v>
      </c>
      <c r="M19" s="303">
        <f>SUM(M9:M18)</f>
        <v>0</v>
      </c>
    </row>
    <row r="20" spans="1:13">
      <c r="A20" s="507"/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</row>
    <row r="21" spans="1:13">
      <c r="A21" s="305"/>
      <c r="C21" s="306"/>
      <c r="K21" s="305"/>
      <c r="L21" s="305"/>
      <c r="M21" s="305"/>
    </row>
    <row r="22" spans="1:13">
      <c r="K22" s="508"/>
      <c r="L22" s="508"/>
      <c r="M22" s="508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tabSelected="1" workbookViewId="0">
      <selection activeCell="J29" sqref="J29"/>
    </sheetView>
  </sheetViews>
  <sheetFormatPr defaultColWidth="9.140625" defaultRowHeight="12.75"/>
  <cols>
    <col min="1" max="1" width="47.7109375" style="271" customWidth="1"/>
    <col min="2" max="2" width="14.85546875" style="271" customWidth="1"/>
    <col min="3" max="3" width="10.28515625" style="271" customWidth="1"/>
    <col min="4" max="5" width="9.140625" style="271"/>
    <col min="6" max="6" width="12.85546875" style="271" customWidth="1"/>
    <col min="7" max="7" width="11" style="271" customWidth="1"/>
    <col min="8" max="8" width="17.5703125" style="271" customWidth="1"/>
    <col min="9" max="9" width="18.28515625" style="271" customWidth="1"/>
    <col min="10" max="10" width="13" style="271" customWidth="1"/>
    <col min="11" max="11" width="13.5703125" style="271" customWidth="1"/>
    <col min="12" max="16384" width="9.140625" style="271"/>
  </cols>
  <sheetData>
    <row r="1" spans="1:11" ht="15.75">
      <c r="A1" s="272" t="s">
        <v>190</v>
      </c>
      <c r="B1" s="288" t="s">
        <v>1694</v>
      </c>
      <c r="C1" s="273"/>
      <c r="D1" s="273"/>
      <c r="E1" s="273"/>
    </row>
    <row r="2" spans="1:11">
      <c r="A2" s="274"/>
      <c r="B2" s="274"/>
      <c r="C2" s="274"/>
      <c r="D2" s="274"/>
      <c r="E2" s="274"/>
    </row>
    <row r="3" spans="1:11">
      <c r="A3" s="274"/>
      <c r="B3" s="274"/>
      <c r="C3" s="274"/>
      <c r="D3" s="274"/>
      <c r="E3" s="274"/>
    </row>
    <row r="4" spans="1:11" ht="15.75">
      <c r="A4" s="275" t="s">
        <v>1677</v>
      </c>
      <c r="B4" s="274"/>
      <c r="C4" s="276"/>
      <c r="D4" s="274"/>
      <c r="E4" s="274"/>
    </row>
    <row r="5" spans="1:11">
      <c r="I5" s="281" t="s">
        <v>191</v>
      </c>
    </row>
    <row r="6" spans="1:11" ht="127.5">
      <c r="A6" s="277"/>
      <c r="B6" s="278" t="s">
        <v>192</v>
      </c>
      <c r="C6" s="278" t="s">
        <v>92</v>
      </c>
      <c r="D6" s="278" t="s">
        <v>93</v>
      </c>
      <c r="E6" s="278" t="s">
        <v>193</v>
      </c>
      <c r="F6" s="278" t="s">
        <v>194</v>
      </c>
      <c r="G6" s="279" t="s">
        <v>195</v>
      </c>
      <c r="H6" s="280" t="s">
        <v>196</v>
      </c>
      <c r="I6" s="280" t="s">
        <v>197</v>
      </c>
      <c r="J6" s="282" t="s">
        <v>198</v>
      </c>
      <c r="K6" s="283" t="s">
        <v>199</v>
      </c>
    </row>
    <row r="7" spans="1:11" ht="9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>
      <c r="A8" s="277" t="s">
        <v>200</v>
      </c>
      <c r="B8" s="277">
        <f>'ЗДР.РАД. И САРАД.'!I36</f>
        <v>12</v>
      </c>
      <c r="C8" s="277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16</v>
      </c>
      <c r="D8" s="277">
        <f>B8-C8</f>
        <v>-4</v>
      </c>
      <c r="E8" s="277"/>
      <c r="F8" s="277">
        <f>'ЗДР.РАД. И САРАД.'!X36</f>
        <v>0</v>
      </c>
      <c r="G8" s="277">
        <f>SUM(B8,E8,F8)</f>
        <v>12</v>
      </c>
      <c r="H8" s="277">
        <v>1</v>
      </c>
      <c r="I8" s="277">
        <v>1</v>
      </c>
      <c r="J8" s="277">
        <v>2</v>
      </c>
      <c r="K8" s="277">
        <f>SUM(B8,J8)</f>
        <v>14</v>
      </c>
    </row>
    <row r="9" spans="1:11">
      <c r="A9" s="277" t="s">
        <v>201</v>
      </c>
      <c r="B9" s="277">
        <f>СТОМАТОЛОГИЈА!E15</f>
        <v>2</v>
      </c>
      <c r="C9" s="277">
        <f>СТОМАТОЛОГИЈА!F15</f>
        <v>3</v>
      </c>
      <c r="D9" s="277">
        <f>B9-C9</f>
        <v>-1</v>
      </c>
      <c r="E9" s="277"/>
      <c r="F9" s="277">
        <f>СТОМАТОЛОГИЈА!N15</f>
        <v>0</v>
      </c>
      <c r="G9" s="277">
        <f t="shared" ref="G9:G18" si="0">SUM(B9,E9,F9)</f>
        <v>2</v>
      </c>
      <c r="H9" s="277"/>
      <c r="I9" s="277"/>
      <c r="J9" s="277"/>
      <c r="K9" s="277">
        <f t="shared" ref="K9:K18" si="1">SUM(B9,J9)</f>
        <v>2</v>
      </c>
    </row>
    <row r="10" spans="1:11">
      <c r="A10" s="277" t="s">
        <v>202</v>
      </c>
      <c r="B10" s="277">
        <f>'ЗДР.РАД. И САРАД.'!J36</f>
        <v>0.5</v>
      </c>
      <c r="C10" s="277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277">
        <f t="shared" ref="D10:D18" si="2">B10-C10</f>
        <v>-0.5</v>
      </c>
      <c r="E10" s="277">
        <f>АПОТЕКА!C28</f>
        <v>0</v>
      </c>
      <c r="F10" s="277"/>
      <c r="G10" s="277">
        <f t="shared" si="0"/>
        <v>0.5</v>
      </c>
      <c r="H10" s="277"/>
      <c r="I10" s="277"/>
      <c r="J10" s="277"/>
      <c r="K10" s="277">
        <f t="shared" si="1"/>
        <v>0.5</v>
      </c>
    </row>
    <row r="11" spans="1:11">
      <c r="A11" s="277" t="s">
        <v>203</v>
      </c>
      <c r="B11" s="277">
        <f>'ЗДР.РАД. И САРАД.'!O36</f>
        <v>34</v>
      </c>
      <c r="C11" s="277">
        <f>'ЗДР.РАД. И САРАД.'!P36</f>
        <v>34</v>
      </c>
      <c r="D11" s="277">
        <f t="shared" si="2"/>
        <v>0</v>
      </c>
      <c r="E11" s="277"/>
      <c r="F11" s="277">
        <f>'ЗДР.РАД. И САРАД.'!Y36</f>
        <v>0</v>
      </c>
      <c r="G11" s="277">
        <f t="shared" si="0"/>
        <v>34</v>
      </c>
      <c r="H11" s="277">
        <v>1</v>
      </c>
      <c r="I11" s="277">
        <v>3</v>
      </c>
      <c r="J11" s="277">
        <v>4</v>
      </c>
      <c r="K11" s="277">
        <f t="shared" si="1"/>
        <v>38</v>
      </c>
    </row>
    <row r="12" spans="1:11">
      <c r="A12" s="277" t="s">
        <v>204</v>
      </c>
      <c r="B12" s="277">
        <f>СТОМАТОЛОГИЈА!H15</f>
        <v>2</v>
      </c>
      <c r="C12" s="277">
        <f>СТОМАТОЛОГИЈА!J15</f>
        <v>3</v>
      </c>
      <c r="D12" s="277">
        <f t="shared" si="2"/>
        <v>-1</v>
      </c>
      <c r="E12" s="277"/>
      <c r="F12" s="277">
        <f>СТОМАТОЛОГИЈА!O15</f>
        <v>0</v>
      </c>
      <c r="G12" s="277">
        <f t="shared" si="0"/>
        <v>2</v>
      </c>
      <c r="H12" s="277"/>
      <c r="I12" s="277"/>
      <c r="J12" s="277"/>
      <c r="K12" s="277">
        <f t="shared" si="1"/>
        <v>2</v>
      </c>
    </row>
    <row r="13" spans="1:11">
      <c r="A13" s="277" t="s">
        <v>205</v>
      </c>
      <c r="B13" s="277">
        <f>СТОМАТОЛОГИЈА!I15</f>
        <v>0</v>
      </c>
      <c r="C13" s="277">
        <f>СТОМАТОЛОГИЈА!K15</f>
        <v>0</v>
      </c>
      <c r="D13" s="277">
        <f t="shared" si="2"/>
        <v>0</v>
      </c>
      <c r="E13" s="277"/>
      <c r="F13" s="277">
        <f>СТОМАТОЛОГИЈА!P15</f>
        <v>0</v>
      </c>
      <c r="G13" s="277">
        <f t="shared" si="0"/>
        <v>0</v>
      </c>
      <c r="H13" s="277"/>
      <c r="I13" s="277"/>
      <c r="J13" s="277"/>
      <c r="K13" s="277">
        <f t="shared" si="1"/>
        <v>0</v>
      </c>
    </row>
    <row r="14" spans="1:11">
      <c r="A14" s="277" t="s">
        <v>206</v>
      </c>
      <c r="B14" s="277"/>
      <c r="C14" s="277"/>
      <c r="D14" s="277">
        <f t="shared" si="2"/>
        <v>0</v>
      </c>
      <c r="E14" s="277">
        <f>АПОТЕКА!F28</f>
        <v>0</v>
      </c>
      <c r="F14" s="277"/>
      <c r="G14" s="277">
        <f t="shared" si="0"/>
        <v>0</v>
      </c>
      <c r="H14" s="277"/>
      <c r="I14" s="277"/>
      <c r="J14" s="277"/>
      <c r="K14" s="277">
        <f t="shared" si="1"/>
        <v>0</v>
      </c>
    </row>
    <row r="15" spans="1:11">
      <c r="A15" s="277" t="s">
        <v>207</v>
      </c>
      <c r="B15" s="277">
        <f>'ЗДР.РАД. И САРАД.'!U36</f>
        <v>0</v>
      </c>
      <c r="C15" s="277">
        <f>'ЗДР.РАД. И САРАД.'!V36</f>
        <v>0</v>
      </c>
      <c r="D15" s="277">
        <f t="shared" si="2"/>
        <v>0</v>
      </c>
      <c r="E15" s="277"/>
      <c r="F15" s="277">
        <f>'ЗДР.РАД. И САРАД.'!Z36</f>
        <v>0</v>
      </c>
      <c r="G15" s="277">
        <f t="shared" si="0"/>
        <v>0</v>
      </c>
      <c r="H15" s="277"/>
      <c r="I15" s="277"/>
      <c r="J15" s="277"/>
      <c r="K15" s="277">
        <f t="shared" si="1"/>
        <v>0</v>
      </c>
    </row>
    <row r="16" spans="1:11">
      <c r="A16" s="277" t="s">
        <v>208</v>
      </c>
      <c r="B16" s="277">
        <f>НЕМЕД.РАДНИЦИ!B19</f>
        <v>4</v>
      </c>
      <c r="C16" s="277">
        <f>НЕМЕД.РАДНИЦИ!C19</f>
        <v>4</v>
      </c>
      <c r="D16" s="277">
        <f t="shared" si="2"/>
        <v>0</v>
      </c>
      <c r="E16" s="277">
        <f>АПОТЕКА!I28</f>
        <v>0</v>
      </c>
      <c r="F16" s="277">
        <f>НЕМЕД.РАДНИЦИ!K19</f>
        <v>0</v>
      </c>
      <c r="G16" s="277">
        <f t="shared" si="0"/>
        <v>4</v>
      </c>
      <c r="H16" s="277">
        <v>1</v>
      </c>
      <c r="I16" s="277"/>
      <c r="J16" s="277">
        <v>1</v>
      </c>
      <c r="K16" s="277">
        <f t="shared" si="1"/>
        <v>5</v>
      </c>
    </row>
    <row r="17" spans="1:11">
      <c r="A17" s="277" t="s">
        <v>209</v>
      </c>
      <c r="B17" s="277">
        <f>НЕМЕД.РАДНИЦИ!E19+НЕМЕД.РАДНИЦИ!H19</f>
        <v>9</v>
      </c>
      <c r="C17" s="277">
        <f>НЕМЕД.РАДНИЦИ!F19+НЕМЕД.РАДНИЦИ!I19</f>
        <v>10</v>
      </c>
      <c r="D17" s="277">
        <f t="shared" si="2"/>
        <v>-1</v>
      </c>
      <c r="E17" s="277">
        <f>АПОТЕКА!L28</f>
        <v>0</v>
      </c>
      <c r="F17" s="277">
        <f>НЕМЕД.РАДНИЦИ!L19+НЕМЕД.РАДНИЦИ!M19</f>
        <v>0</v>
      </c>
      <c r="G17" s="277">
        <f t="shared" si="0"/>
        <v>9</v>
      </c>
      <c r="H17" s="277"/>
      <c r="I17" s="277">
        <v>1</v>
      </c>
      <c r="J17" s="277">
        <v>1</v>
      </c>
      <c r="K17" s="277">
        <f t="shared" si="1"/>
        <v>10</v>
      </c>
    </row>
    <row r="18" spans="1:11">
      <c r="A18" s="277" t="s">
        <v>151</v>
      </c>
      <c r="B18" s="277">
        <f>SUM(B8:B17)</f>
        <v>63.5</v>
      </c>
      <c r="C18" s="277">
        <f>SUM(C8:C17)</f>
        <v>71</v>
      </c>
      <c r="D18" s="277">
        <f t="shared" si="2"/>
        <v>-7.5</v>
      </c>
      <c r="E18" s="277">
        <f>SUM(E8:E17)</f>
        <v>0</v>
      </c>
      <c r="F18" s="277">
        <f>SUM(F8:F17)</f>
        <v>0</v>
      </c>
      <c r="G18" s="277">
        <f t="shared" si="0"/>
        <v>63.5</v>
      </c>
      <c r="H18" s="277">
        <f>SUM(H8:H17)</f>
        <v>3</v>
      </c>
      <c r="I18" s="277">
        <f>SUM(I8:I17)</f>
        <v>5</v>
      </c>
      <c r="J18" s="277">
        <f>SUM(J8:J17)</f>
        <v>8</v>
      </c>
      <c r="K18" s="277">
        <f t="shared" si="1"/>
        <v>71.5</v>
      </c>
    </row>
  </sheetData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topLeftCell="B1" zoomScale="90" zoomScaleNormal="90" workbookViewId="0">
      <selection activeCell="D3" sqref="D3:G3"/>
    </sheetView>
  </sheetViews>
  <sheetFormatPr defaultColWidth="9.140625" defaultRowHeight="12.75"/>
  <cols>
    <col min="1" max="1" width="9.42578125" style="258" customWidth="1"/>
    <col min="2" max="2" width="11" style="259" customWidth="1"/>
    <col min="3" max="3" width="47.5703125" style="4" customWidth="1"/>
    <col min="4" max="4" width="14.42578125" style="4" customWidth="1"/>
    <col min="5" max="5" width="11.42578125" style="428" customWidth="1"/>
    <col min="6" max="6" width="15.42578125" style="4" customWidth="1"/>
    <col min="7" max="7" width="10.7109375" style="4" customWidth="1"/>
    <col min="8" max="16384" width="9.140625" style="4"/>
  </cols>
  <sheetData>
    <row r="1" spans="1:9" ht="13.5" customHeight="1">
      <c r="A1" s="109" t="s">
        <v>7</v>
      </c>
      <c r="B1" s="110"/>
    </row>
    <row r="2" spans="1:9" ht="13.5" customHeight="1">
      <c r="G2" s="5" t="s">
        <v>210</v>
      </c>
    </row>
    <row r="3" spans="1:9" s="258" customFormat="1" ht="26.25" customHeight="1">
      <c r="A3" s="6" t="s">
        <v>211</v>
      </c>
      <c r="B3" s="64" t="s">
        <v>212</v>
      </c>
      <c r="C3" s="6" t="s">
        <v>213</v>
      </c>
      <c r="D3" s="6" t="s">
        <v>1695</v>
      </c>
      <c r="E3" s="539" t="s">
        <v>1696</v>
      </c>
      <c r="F3" s="6" t="s">
        <v>1697</v>
      </c>
      <c r="G3" s="100" t="s">
        <v>1678</v>
      </c>
    </row>
    <row r="4" spans="1:9" ht="14.1" customHeight="1">
      <c r="A4" s="229"/>
      <c r="B4" s="233"/>
      <c r="C4" s="185" t="s">
        <v>214</v>
      </c>
      <c r="D4" s="116">
        <f>D5+D6+D10+D13+D15</f>
        <v>1141</v>
      </c>
      <c r="E4" s="427">
        <f>E5+E6+E10+E13+E15</f>
        <v>1369.2</v>
      </c>
      <c r="F4" s="427">
        <f t="shared" ref="F4" si="0">F5+F6+F10+F13+F15</f>
        <v>942</v>
      </c>
      <c r="G4" s="427">
        <f>G5+G6+G10+G13+G15</f>
        <v>1186</v>
      </c>
    </row>
    <row r="5" spans="1:9" ht="31.5" customHeight="1">
      <c r="A5" s="70">
        <v>1100015</v>
      </c>
      <c r="B5" s="240"/>
      <c r="C5" s="201" t="s">
        <v>215</v>
      </c>
      <c r="D5" s="8">
        <v>476</v>
      </c>
      <c r="E5" s="424">
        <f>IFERROR(D5/10*12,"")</f>
        <v>571.20000000000005</v>
      </c>
      <c r="F5" s="8">
        <v>478</v>
      </c>
      <c r="G5" s="8">
        <v>468</v>
      </c>
    </row>
    <row r="6" spans="1:9" ht="31.5" customHeight="1">
      <c r="A6" s="104">
        <v>1100023</v>
      </c>
      <c r="B6" s="112"/>
      <c r="C6" s="270" t="s">
        <v>216</v>
      </c>
      <c r="D6" s="120">
        <f>D7+D8+D9</f>
        <v>179</v>
      </c>
      <c r="E6" s="426">
        <f>E7+E8+E9</f>
        <v>214.8</v>
      </c>
      <c r="F6" s="120">
        <f>SUM(F7:F9)</f>
        <v>181</v>
      </c>
      <c r="G6" s="120">
        <f>SUM(G7:G9)</f>
        <v>308</v>
      </c>
    </row>
    <row r="7" spans="1:9" ht="12.75" customHeight="1">
      <c r="A7" s="6">
        <v>1100023</v>
      </c>
      <c r="B7" s="64"/>
      <c r="C7" s="69" t="s">
        <v>217</v>
      </c>
      <c r="D7" s="8">
        <v>98</v>
      </c>
      <c r="E7" s="424">
        <f t="shared" ref="E7:E38" si="1">IFERROR(D7/10*12,"")</f>
        <v>117.60000000000001</v>
      </c>
      <c r="F7" s="8">
        <v>115</v>
      </c>
      <c r="G7" s="8">
        <v>172</v>
      </c>
    </row>
    <row r="8" spans="1:9" ht="12.75" customHeight="1">
      <c r="A8" s="6">
        <v>1100023</v>
      </c>
      <c r="B8" s="64"/>
      <c r="C8" s="69" t="s">
        <v>218</v>
      </c>
      <c r="D8" s="8">
        <v>26</v>
      </c>
      <c r="E8" s="424">
        <f t="shared" si="1"/>
        <v>31.200000000000003</v>
      </c>
      <c r="F8" s="8">
        <v>66</v>
      </c>
      <c r="G8" s="8">
        <v>67</v>
      </c>
    </row>
    <row r="9" spans="1:9" ht="12.75" customHeight="1">
      <c r="A9" s="6">
        <v>1100023</v>
      </c>
      <c r="B9" s="64"/>
      <c r="C9" s="69" t="s">
        <v>219</v>
      </c>
      <c r="D9" s="8">
        <v>55</v>
      </c>
      <c r="E9" s="424">
        <f t="shared" si="1"/>
        <v>66</v>
      </c>
      <c r="F9" s="8"/>
      <c r="G9" s="8">
        <v>69</v>
      </c>
    </row>
    <row r="10" spans="1:9" ht="12.75" customHeight="1">
      <c r="A10" s="104">
        <v>1100049</v>
      </c>
      <c r="B10" s="268"/>
      <c r="C10" s="270" t="s">
        <v>220</v>
      </c>
      <c r="D10" s="120"/>
      <c r="E10" s="425"/>
      <c r="F10" s="120"/>
      <c r="G10" s="120">
        <f>SUM(G11:G12)</f>
        <v>156</v>
      </c>
    </row>
    <row r="11" spans="1:9" ht="12.75" customHeight="1">
      <c r="A11" s="6">
        <v>1100049</v>
      </c>
      <c r="B11" s="64"/>
      <c r="C11" s="69" t="s">
        <v>221</v>
      </c>
      <c r="D11" s="8"/>
      <c r="E11" s="424"/>
      <c r="F11" s="8"/>
      <c r="G11" s="8">
        <v>83</v>
      </c>
    </row>
    <row r="12" spans="1:9" ht="12.75" customHeight="1">
      <c r="A12" s="6">
        <v>1100049</v>
      </c>
      <c r="B12" s="64"/>
      <c r="C12" s="69" t="s">
        <v>222</v>
      </c>
      <c r="D12" s="8"/>
      <c r="E12" s="424"/>
      <c r="F12" s="8"/>
      <c r="G12" s="8">
        <v>73</v>
      </c>
    </row>
    <row r="13" spans="1:9" ht="12.75" customHeight="1">
      <c r="A13" s="70">
        <v>1100056</v>
      </c>
      <c r="B13" s="240"/>
      <c r="C13" s="201" t="s">
        <v>223</v>
      </c>
      <c r="D13" s="8">
        <v>384</v>
      </c>
      <c r="E13" s="424">
        <f t="shared" si="1"/>
        <v>460.79999999999995</v>
      </c>
      <c r="F13" s="8">
        <v>181</v>
      </c>
      <c r="G13" s="8">
        <v>180</v>
      </c>
      <c r="I13" s="538"/>
    </row>
    <row r="14" spans="1:9" ht="12.75" customHeight="1">
      <c r="A14" s="70">
        <v>1000025</v>
      </c>
      <c r="B14" s="240"/>
      <c r="C14" s="201" t="s">
        <v>224</v>
      </c>
      <c r="D14" s="8">
        <v>176</v>
      </c>
      <c r="E14" s="424">
        <f t="shared" si="1"/>
        <v>211.20000000000002</v>
      </c>
      <c r="F14" s="8">
        <v>65</v>
      </c>
      <c r="G14" s="8">
        <v>35</v>
      </c>
    </row>
    <row r="15" spans="1:9" ht="32.25" customHeight="1">
      <c r="A15" s="6">
        <v>2200128</v>
      </c>
      <c r="B15" s="64"/>
      <c r="C15" s="69" t="s">
        <v>225</v>
      </c>
      <c r="D15" s="8">
        <v>102</v>
      </c>
      <c r="E15" s="424">
        <f t="shared" si="1"/>
        <v>122.39999999999999</v>
      </c>
      <c r="F15" s="8">
        <v>102</v>
      </c>
      <c r="G15" s="8">
        <v>74</v>
      </c>
    </row>
    <row r="16" spans="1:9" ht="12.75" customHeight="1">
      <c r="A16" s="98"/>
      <c r="B16" s="99"/>
      <c r="C16" s="185" t="s">
        <v>226</v>
      </c>
      <c r="D16" s="116">
        <f>D17+D18+D19+D20+D21+D23+D24+D25</f>
        <v>3053</v>
      </c>
      <c r="E16" s="427">
        <f>E17+E18+E19+E20+E21+E23+E24+E25</f>
        <v>3663.5999999999995</v>
      </c>
      <c r="F16" s="427">
        <f t="shared" ref="F16:G16" si="2">F17+F18+F19+F20+F21+F23+F24+F25</f>
        <v>4156</v>
      </c>
      <c r="G16" s="427">
        <f t="shared" si="2"/>
        <v>4210</v>
      </c>
    </row>
    <row r="17" spans="1:7" ht="12.75" customHeight="1">
      <c r="A17" s="6">
        <v>1100064</v>
      </c>
      <c r="B17" s="64"/>
      <c r="C17" s="69" t="s">
        <v>227</v>
      </c>
      <c r="D17" s="8">
        <v>1728</v>
      </c>
      <c r="E17" s="424">
        <f t="shared" si="1"/>
        <v>2073.6000000000004</v>
      </c>
      <c r="F17" s="8">
        <v>2346</v>
      </c>
      <c r="G17" s="8">
        <v>2400</v>
      </c>
    </row>
    <row r="18" spans="1:7" ht="12.75" customHeight="1">
      <c r="A18" s="6">
        <v>1100072</v>
      </c>
      <c r="B18" s="64"/>
      <c r="C18" s="69" t="s">
        <v>228</v>
      </c>
      <c r="D18" s="8">
        <v>1312</v>
      </c>
      <c r="E18" s="424">
        <f t="shared" si="1"/>
        <v>1574.3999999999999</v>
      </c>
      <c r="F18" s="8">
        <v>1798</v>
      </c>
      <c r="G18" s="8">
        <v>1800</v>
      </c>
    </row>
    <row r="19" spans="1:7" ht="12.75" customHeight="1">
      <c r="A19" s="6">
        <v>1100080</v>
      </c>
      <c r="B19" s="64"/>
      <c r="C19" s="69" t="s">
        <v>229</v>
      </c>
      <c r="D19" s="8">
        <v>6</v>
      </c>
      <c r="E19" s="424">
        <f t="shared" si="1"/>
        <v>7.1999999999999993</v>
      </c>
      <c r="F19" s="8">
        <v>7</v>
      </c>
      <c r="G19" s="8">
        <v>10</v>
      </c>
    </row>
    <row r="20" spans="1:7" ht="36.75" customHeight="1">
      <c r="A20" s="6">
        <v>1100081</v>
      </c>
      <c r="B20" s="64"/>
      <c r="C20" s="69" t="s">
        <v>230</v>
      </c>
      <c r="D20" s="8">
        <v>1</v>
      </c>
      <c r="E20" s="424">
        <f t="shared" si="1"/>
        <v>1.2000000000000002</v>
      </c>
      <c r="F20" s="8"/>
      <c r="G20" s="8"/>
    </row>
    <row r="21" spans="1:7" ht="36.75" customHeight="1">
      <c r="A21" s="6">
        <v>1200055</v>
      </c>
      <c r="B21" s="64"/>
      <c r="C21" s="69" t="s">
        <v>231</v>
      </c>
      <c r="D21" s="8"/>
      <c r="E21" s="424"/>
      <c r="F21" s="8"/>
      <c r="G21" s="8"/>
    </row>
    <row r="22" spans="1:7" ht="12.75" customHeight="1">
      <c r="A22" s="6">
        <v>1000017</v>
      </c>
      <c r="B22" s="64"/>
      <c r="C22" s="69" t="s">
        <v>232</v>
      </c>
      <c r="D22" s="8">
        <v>5</v>
      </c>
      <c r="E22" s="424">
        <f t="shared" si="1"/>
        <v>6</v>
      </c>
      <c r="F22" s="8">
        <v>5</v>
      </c>
      <c r="G22" s="8">
        <v>300</v>
      </c>
    </row>
    <row r="23" spans="1:7" ht="12.75" customHeight="1">
      <c r="A23" s="6">
        <v>1200056</v>
      </c>
      <c r="B23" s="64"/>
      <c r="C23" s="69" t="s">
        <v>233</v>
      </c>
      <c r="D23" s="8">
        <v>6</v>
      </c>
      <c r="E23" s="424">
        <f t="shared" si="1"/>
        <v>7.1999999999999993</v>
      </c>
      <c r="F23" s="8">
        <v>5</v>
      </c>
      <c r="G23" s="8"/>
    </row>
    <row r="24" spans="1:7" ht="23.25" customHeight="1">
      <c r="A24" s="6">
        <v>2200103</v>
      </c>
      <c r="B24" s="64"/>
      <c r="C24" s="69" t="s">
        <v>234</v>
      </c>
      <c r="D24" s="8"/>
      <c r="E24" s="424"/>
      <c r="F24" s="8"/>
      <c r="G24" s="8"/>
    </row>
    <row r="25" spans="1:7" ht="17.25" customHeight="1">
      <c r="A25" s="6" t="s">
        <v>235</v>
      </c>
      <c r="B25" s="64"/>
      <c r="C25" s="69" t="s">
        <v>236</v>
      </c>
      <c r="D25" s="8"/>
      <c r="E25" s="424"/>
      <c r="F25" s="8"/>
      <c r="G25" s="8"/>
    </row>
    <row r="26" spans="1:7" ht="12.75" customHeight="1">
      <c r="A26" s="98"/>
      <c r="B26" s="99"/>
      <c r="C26" s="185" t="s">
        <v>237</v>
      </c>
      <c r="D26" s="116">
        <f>SUM(D27:D36)</f>
        <v>219</v>
      </c>
      <c r="E26" s="427">
        <f>SUM(E27:E36)</f>
        <v>262.8</v>
      </c>
      <c r="F26" s="427">
        <f t="shared" ref="F26:G26" si="3">SUM(F27:F36)</f>
        <v>192</v>
      </c>
      <c r="G26" s="427">
        <f t="shared" si="3"/>
        <v>700</v>
      </c>
    </row>
    <row r="27" spans="1:7" ht="12.75" customHeight="1">
      <c r="A27" s="231" t="s">
        <v>238</v>
      </c>
      <c r="B27" s="64"/>
      <c r="C27" s="232" t="s">
        <v>239</v>
      </c>
      <c r="D27" s="8"/>
      <c r="E27" s="424"/>
      <c r="F27" s="8"/>
      <c r="G27" s="8"/>
    </row>
    <row r="28" spans="1:7" ht="12.75" customHeight="1">
      <c r="A28" s="6">
        <v>1000124</v>
      </c>
      <c r="B28" s="64"/>
      <c r="C28" s="69" t="s">
        <v>240</v>
      </c>
      <c r="D28" s="8">
        <v>1</v>
      </c>
      <c r="E28" s="424">
        <f t="shared" si="1"/>
        <v>1.2000000000000002</v>
      </c>
      <c r="F28" s="8">
        <v>1</v>
      </c>
      <c r="G28" s="8">
        <v>100</v>
      </c>
    </row>
    <row r="29" spans="1:7" ht="12.75" customHeight="1">
      <c r="A29" s="6" t="s">
        <v>241</v>
      </c>
      <c r="B29" s="64"/>
      <c r="C29" s="69" t="s">
        <v>242</v>
      </c>
      <c r="D29" s="8">
        <v>18</v>
      </c>
      <c r="E29" s="424">
        <f t="shared" si="1"/>
        <v>21.6</v>
      </c>
      <c r="F29" s="8">
        <v>15</v>
      </c>
      <c r="G29" s="8">
        <v>100</v>
      </c>
    </row>
    <row r="30" spans="1:7" ht="12.75" customHeight="1">
      <c r="A30" s="6" t="s">
        <v>243</v>
      </c>
      <c r="B30" s="64"/>
      <c r="C30" s="69" t="s">
        <v>244</v>
      </c>
      <c r="D30" s="8">
        <v>6</v>
      </c>
      <c r="E30" s="424">
        <f t="shared" si="1"/>
        <v>7.1999999999999993</v>
      </c>
      <c r="F30" s="8">
        <v>8</v>
      </c>
      <c r="G30" s="8"/>
    </row>
    <row r="31" spans="1:7" ht="12.75" customHeight="1">
      <c r="A31" s="6" t="s">
        <v>245</v>
      </c>
      <c r="B31" s="64"/>
      <c r="C31" s="69" t="s">
        <v>246</v>
      </c>
      <c r="D31" s="8"/>
      <c r="E31" s="424"/>
      <c r="F31" s="8"/>
      <c r="G31" s="8"/>
    </row>
    <row r="32" spans="1:7" ht="12.75" customHeight="1">
      <c r="A32" s="140" t="s">
        <v>247</v>
      </c>
      <c r="B32" s="114"/>
      <c r="C32" s="210" t="s">
        <v>248</v>
      </c>
      <c r="D32" s="15">
        <v>175</v>
      </c>
      <c r="E32" s="424">
        <f t="shared" si="1"/>
        <v>210</v>
      </c>
      <c r="F32" s="15">
        <v>152</v>
      </c>
      <c r="G32" s="15">
        <v>300</v>
      </c>
    </row>
    <row r="33" spans="1:7" ht="12.75" customHeight="1">
      <c r="A33" s="6" t="s">
        <v>249</v>
      </c>
      <c r="B33" s="64"/>
      <c r="C33" s="69" t="s">
        <v>250</v>
      </c>
      <c r="D33" s="8">
        <v>19</v>
      </c>
      <c r="E33" s="424">
        <f t="shared" si="1"/>
        <v>22.799999999999997</v>
      </c>
      <c r="F33" s="8">
        <v>16</v>
      </c>
      <c r="G33" s="8">
        <v>200</v>
      </c>
    </row>
    <row r="34" spans="1:7" ht="30.75" customHeight="1">
      <c r="A34" s="6">
        <v>1000116</v>
      </c>
      <c r="B34" s="64"/>
      <c r="C34" s="69" t="s">
        <v>251</v>
      </c>
      <c r="D34" s="8"/>
      <c r="E34" s="424"/>
      <c r="F34" s="8"/>
      <c r="G34" s="8"/>
    </row>
    <row r="35" spans="1:7" ht="24.95" customHeight="1">
      <c r="A35" s="6">
        <v>1200057</v>
      </c>
      <c r="B35" s="64"/>
      <c r="C35" s="69" t="s">
        <v>252</v>
      </c>
      <c r="D35" s="8"/>
      <c r="E35" s="424"/>
      <c r="F35" s="8"/>
      <c r="G35" s="8"/>
    </row>
    <row r="36" spans="1:7" ht="12.75" customHeight="1">
      <c r="A36" s="6">
        <v>1000181</v>
      </c>
      <c r="B36" s="64"/>
      <c r="C36" s="69" t="s">
        <v>253</v>
      </c>
      <c r="D36" s="8"/>
      <c r="E36" s="424"/>
      <c r="F36" s="8"/>
      <c r="G36" s="8"/>
    </row>
    <row r="37" spans="1:7" ht="12.75" customHeight="1">
      <c r="A37" s="98"/>
      <c r="B37" s="99"/>
      <c r="C37" s="185" t="s">
        <v>254</v>
      </c>
      <c r="D37" s="116">
        <f>D38+D39</f>
        <v>16</v>
      </c>
      <c r="E37" s="427">
        <f>E38+E39</f>
        <v>19.200000000000003</v>
      </c>
      <c r="F37" s="427">
        <f t="shared" ref="F37:G37" si="4">F38+F39</f>
        <v>16</v>
      </c>
      <c r="G37" s="427">
        <f t="shared" si="4"/>
        <v>200</v>
      </c>
    </row>
    <row r="38" spans="1:7" ht="12.75" customHeight="1">
      <c r="A38" s="70">
        <v>1000215</v>
      </c>
      <c r="B38" s="240"/>
      <c r="C38" s="201" t="s">
        <v>255</v>
      </c>
      <c r="D38" s="8">
        <v>16</v>
      </c>
      <c r="E38" s="424">
        <f t="shared" si="1"/>
        <v>19.200000000000003</v>
      </c>
      <c r="F38" s="8">
        <v>16</v>
      </c>
      <c r="G38" s="8">
        <v>150</v>
      </c>
    </row>
    <row r="39" spans="1:7" ht="12.75" customHeight="1">
      <c r="A39" s="104">
        <v>1000207</v>
      </c>
      <c r="B39" s="112"/>
      <c r="C39" s="270" t="s">
        <v>256</v>
      </c>
      <c r="D39" s="120"/>
      <c r="E39" s="426"/>
      <c r="F39" s="120"/>
      <c r="G39" s="120">
        <v>50</v>
      </c>
    </row>
    <row r="40" spans="1:7" ht="12.75" customHeight="1">
      <c r="A40" s="6">
        <v>1000207</v>
      </c>
      <c r="B40" s="64" t="s">
        <v>257</v>
      </c>
      <c r="C40" s="69" t="s">
        <v>258</v>
      </c>
      <c r="D40" s="8"/>
      <c r="E40" s="424"/>
      <c r="F40" s="8"/>
      <c r="G40" s="8"/>
    </row>
    <row r="41" spans="1:7" ht="12.75" customHeight="1">
      <c r="A41" s="6">
        <v>1000207</v>
      </c>
      <c r="B41" s="64" t="s">
        <v>259</v>
      </c>
      <c r="C41" s="69" t="s">
        <v>260</v>
      </c>
      <c r="D41" s="8"/>
      <c r="E41" s="424"/>
      <c r="F41" s="8"/>
      <c r="G41" s="8"/>
    </row>
    <row r="42" spans="1:7" ht="25.5" customHeight="1">
      <c r="A42" s="509" t="s">
        <v>261</v>
      </c>
      <c r="B42" s="509"/>
      <c r="C42" s="509"/>
      <c r="D42" s="509"/>
      <c r="E42" s="509"/>
      <c r="F42" s="509"/>
    </row>
    <row r="44" spans="1:7">
      <c r="F44" s="428"/>
      <c r="G44" s="428"/>
    </row>
    <row r="45" spans="1:7">
      <c r="F45" s="428"/>
      <c r="G45" s="428"/>
    </row>
    <row r="47" spans="1:7">
      <c r="D47" s="428"/>
      <c r="F47" s="428"/>
      <c r="G47" s="428"/>
    </row>
    <row r="48" spans="1:7">
      <c r="D48" s="428"/>
      <c r="F48" s="428"/>
      <c r="G48" s="428"/>
    </row>
    <row r="50" spans="4:7">
      <c r="G50" s="428"/>
    </row>
    <row r="51" spans="4:7">
      <c r="D51" s="428"/>
    </row>
  </sheetData>
  <mergeCells count="1">
    <mergeCell ref="A42:F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26</vt:i4>
      </vt:variant>
      <vt:variant>
        <vt:lpstr>Imenovani opsezi</vt:lpstr>
      </vt:variant>
      <vt:variant>
        <vt:i4>2</vt:i4>
      </vt:variant>
    </vt:vector>
  </HeadingPairs>
  <TitlesOfParts>
    <vt:vector size="28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ШКОЛСКА</vt:lpstr>
      <vt:lpstr>ЖЕНЕ </vt:lpstr>
      <vt:lpstr>ОДРАСЛИ</vt:lpstr>
      <vt:lpstr>КУЋНО ДЗ</vt:lpstr>
      <vt:lpstr>ХИТНА</vt:lpstr>
      <vt:lpstr>ПАТРОНАЖА</vt:lpstr>
      <vt:lpstr>ЛАБОРАТОРИЈА</vt:lpstr>
      <vt:lpstr>РТГ И УЗ</vt:lpstr>
      <vt:lpstr>ФИЗИКАЛНА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ЛАБОРАТОРИЈА!Naslovi_štampanja</vt:lpstr>
      <vt:lpstr>ПАТРОНАЖА!Oblast_štampanja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Korisnik</cp:lastModifiedBy>
  <cp:lastPrinted>2022-12-12T10:03:42Z</cp:lastPrinted>
  <dcterms:created xsi:type="dcterms:W3CDTF">2009-12-11T13:16:00Z</dcterms:created>
  <dcterms:modified xsi:type="dcterms:W3CDTF">2023-01-24T08:11:42Z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