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bookViews>
    <workbookView xWindow="90" yWindow="1170" windowWidth="22935" windowHeight="8400"/>
  </bookViews>
  <sheets>
    <sheet name="Почетна" sheetId="6" r:id="rId1"/>
    <sheet name="Приходи" sheetId="4" r:id="rId2"/>
    <sheet name="Расходи" sheetId="1" r:id="rId3"/>
    <sheet name="Sheet1" sheetId="7" r:id="rId4"/>
  </sheets>
  <calcPr calcId="152511"/>
</workbook>
</file>

<file path=xl/calcChain.xml><?xml version="1.0" encoding="utf-8"?>
<calcChain xmlns="http://schemas.openxmlformats.org/spreadsheetml/2006/main">
  <c r="E73" i="1" l="1"/>
  <c r="G50" i="1"/>
  <c r="G41" i="1"/>
  <c r="G33" i="1"/>
  <c r="J60" i="1"/>
  <c r="J63" i="1" s="1"/>
  <c r="E68" i="1" s="1"/>
  <c r="J62" i="1"/>
  <c r="J61" i="1"/>
  <c r="J59" i="1"/>
  <c r="J58" i="1"/>
  <c r="J57" i="1"/>
  <c r="G30" i="1"/>
  <c r="G12" i="4" l="1"/>
  <c r="G13" i="4"/>
  <c r="G34" i="1" l="1"/>
  <c r="E72" i="1"/>
  <c r="E71" i="1"/>
  <c r="E69" i="1"/>
  <c r="F15" i="4" l="1"/>
  <c r="G28" i="1" l="1"/>
  <c r="E66" i="1" l="1"/>
  <c r="G63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1" i="1"/>
  <c r="G32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5" i="1"/>
  <c r="G66" i="1" l="1"/>
  <c r="E15" i="4" l="1"/>
  <c r="C66" i="1" l="1"/>
  <c r="C15" i="4"/>
  <c r="D15" i="4"/>
  <c r="G8" i="4"/>
  <c r="G9" i="4"/>
  <c r="G10" i="4"/>
  <c r="G11" i="4"/>
  <c r="G14" i="4"/>
  <c r="G7" i="4"/>
  <c r="G15" i="4" l="1"/>
  <c r="F66" i="1"/>
  <c r="D66" i="1" l="1"/>
</calcChain>
</file>

<file path=xl/sharedStrings.xml><?xml version="1.0" encoding="utf-8"?>
<sst xmlns="http://schemas.openxmlformats.org/spreadsheetml/2006/main" count="121" uniqueCount="113">
  <si>
    <t>КОНТО</t>
  </si>
  <si>
    <t>ОПИС</t>
  </si>
  <si>
    <t>УКУПНО</t>
  </si>
  <si>
    <t>РФЗО</t>
  </si>
  <si>
    <t>СОПСТВЕНИ ИЗВ</t>
  </si>
  <si>
    <t>ПЛАТЕ</t>
  </si>
  <si>
    <t>ПЛАТНИ ПРОМЕТ</t>
  </si>
  <si>
    <t>ЕНЕРГЕТСКЕ УСЛУГЕ</t>
  </si>
  <si>
    <t>КАНЦЕЛ МАТЕРИЈАЛ</t>
  </si>
  <si>
    <t>ХИГИЈЕНА</t>
  </si>
  <si>
    <t>УКУПНО:</t>
  </si>
  <si>
    <t>ИЗ БУЏЕТА</t>
  </si>
  <si>
    <t>СОПСТВЕНИ ПРИХ.</t>
  </si>
  <si>
    <t>БУЏЕТ ОПШТИНЕ МИОНИЦА</t>
  </si>
  <si>
    <t>ПРИХОДИ ОД ЗАКУПА</t>
  </si>
  <si>
    <t>ГОТОВИНСКИ ПРИХОДИ</t>
  </si>
  <si>
    <t>ПРИХОДИ ОД РФЗО-А</t>
  </si>
  <si>
    <t>Члан   1</t>
  </si>
  <si>
    <t>Члан 2</t>
  </si>
  <si>
    <t>Приходи и примања Дома здравља Мионица, по изворима планирају се у следећим износима и то:</t>
  </si>
  <si>
    <t>А:</t>
  </si>
  <si>
    <t>Б.</t>
  </si>
  <si>
    <t>Члан 3</t>
  </si>
  <si>
    <t>Ова Одлука ступа на снагу даном доношења.</t>
  </si>
  <si>
    <t>____________________________________</t>
  </si>
  <si>
    <t xml:space="preserve">На основу члана 25 и члана 50. Статута Дома здравља Мионица, Управни одбор Дома здравља Мионица </t>
  </si>
  <si>
    <t>ДОПРИНОС ПИО</t>
  </si>
  <si>
    <t>ДОПРИНОС ЗДРАВ.ОСИГУРАЊЕ</t>
  </si>
  <si>
    <t>РЕПРЕЗЕНТАЦИЈА</t>
  </si>
  <si>
    <t>ИЗ БУДЖЕТА СО</t>
  </si>
  <si>
    <t>ДОМ ЗДРАВЉА МИОНИЦА</t>
  </si>
  <si>
    <t>ТАКСЕ</t>
  </si>
  <si>
    <t>МЕШОВИТИ ПРИХОДИ АКЦИЗА</t>
  </si>
  <si>
    <t>НАЦИОН.СЛУЖБА ЗАПОШЉАВ.</t>
  </si>
  <si>
    <t>ЗАТЕЗНЕ КАМАТЕ</t>
  </si>
  <si>
    <t>Председник Управног одбора</t>
  </si>
  <si>
    <t xml:space="preserve">ФИНАНСИЈСКОГ  ПЛАНА ДОМА ЗДРАВЉА МИОНИЦА </t>
  </si>
  <si>
    <t>РАЧУНАРСКА ОПРЕМА</t>
  </si>
  <si>
    <t>МИН ЗДРАВЉА</t>
  </si>
  <si>
    <t>МИНИСТАРСТВО ЗДРАВЉА</t>
  </si>
  <si>
    <t>МИН.ЗДРАВЉА</t>
  </si>
  <si>
    <t>МЕДИЦИНСКА ОПРЕМА</t>
  </si>
  <si>
    <t>ОТПРЕМН И ПОМ</t>
  </si>
  <si>
    <t>НЕУТР.СРЕД. ИЗ 2020</t>
  </si>
  <si>
    <t>НАКНАДА ЧЛАНОВИМА УО</t>
  </si>
  <si>
    <t>ЈУБИЛ НАГРАДЕ</t>
  </si>
  <si>
    <t xml:space="preserve">ОСТАЛЕ НАГРАДЕ </t>
  </si>
  <si>
    <t>ПРЕВОЗ НА И СА ПОСЛА</t>
  </si>
  <si>
    <t xml:space="preserve">Energenti  =                     </t>
  </si>
  <si>
    <t>Materijalni=</t>
  </si>
  <si>
    <t>Prevoz=</t>
  </si>
  <si>
    <t>Plate=</t>
  </si>
  <si>
    <t>Др  Дика Кајевић</t>
  </si>
  <si>
    <t>ФИНАНСИЈСКИ ПЛАН ЗА 2022 годину</t>
  </si>
  <si>
    <t>ЦЕНТРАЛНО ГРЕЈАЊЕ</t>
  </si>
  <si>
    <t>ЛОЖ УЉЕ</t>
  </si>
  <si>
    <t>ДРВО</t>
  </si>
  <si>
    <t>ВОДОВОД</t>
  </si>
  <si>
    <t>ОДВОЗ ОТПАДА</t>
  </si>
  <si>
    <t>ТЕЛЕФОНИ</t>
  </si>
  <si>
    <t>ИНТЕРНЕТ И СЛИЧНО</t>
  </si>
  <si>
    <t>ТЕЛЕФОНИ КАРТИЧНИ СИСТЕМ</t>
  </si>
  <si>
    <t>ПОШТА</t>
  </si>
  <si>
    <t>ОСИГУРАЊЕ ЗГРАДЕ</t>
  </si>
  <si>
    <t>ОСИГУРАЊЕ ВОЗИЛА</t>
  </si>
  <si>
    <t>ОСИГУРАЊЕ ОПРЕМА</t>
  </si>
  <si>
    <t>ОСИГУРАЊЕ ЗАПОСЛЕНИ</t>
  </si>
  <si>
    <t>УСЛУГЕ СПЕЦИЈАЛИЗАЦИЈЕ</t>
  </si>
  <si>
    <t>КОТИЗАЦИЈЕ</t>
  </si>
  <si>
    <t>СТРУЧНЕ УСЛУГЕ УГ.О ДЕЛУ</t>
  </si>
  <si>
    <t>УСЛУГЕ ЈАВНОГ ЗДРАВСТВА</t>
  </si>
  <si>
    <t>ОСТАЛЕ СПЕЦ УСЛУГЕ</t>
  </si>
  <si>
    <t>ОДРЖ ВОЗИЛА</t>
  </si>
  <si>
    <t>ОДРЖ МЕД ОПРЕМЕ</t>
  </si>
  <si>
    <t>ОДРЖ ЛАБ ОПРЕМЕ</t>
  </si>
  <si>
    <t>МЕРНИ И КОНТРОЛНИ УРЕЂ</t>
  </si>
  <si>
    <t>ЧАСОПИСИ</t>
  </si>
  <si>
    <t>БЕНЗИН</t>
  </si>
  <si>
    <t>ДИЗЕЛ</t>
  </si>
  <si>
    <t>ЛЕКОВИ</t>
  </si>
  <si>
    <t>САНИТЕТСКИ</t>
  </si>
  <si>
    <t>ЛАБОРАТОРИЈСКИ</t>
  </si>
  <si>
    <t>РЕАГЕНСИ</t>
  </si>
  <si>
    <t>СТОМАТОЛОШКИ</t>
  </si>
  <si>
    <t>ТЕХНИЧКИ МАТЕРИЈАЛ</t>
  </si>
  <si>
    <t>СИТАН ИНВЕНТАР</t>
  </si>
  <si>
    <t>РЕГИСТРАЦИЈА ВОЗИЛА</t>
  </si>
  <si>
    <t>СУДСКЕ ТАКСЕ</t>
  </si>
  <si>
    <t>ФИНАНСИР ИНВАЛИДА</t>
  </si>
  <si>
    <t>Отпремнине</t>
  </si>
  <si>
    <t>санитетски</t>
  </si>
  <si>
    <t>Leкови=</t>
  </si>
  <si>
    <t>УГОВОР</t>
  </si>
  <si>
    <t>УСЛУГЕ ОДРЖАВАЊА СОФТВЕРА</t>
  </si>
  <si>
    <t>ПРОЈЕКТНА ДОКУМЕНТАЦИЈА</t>
  </si>
  <si>
    <t>ТРОШКОВИ ДНЕВНИЦА НА СЛ ПУТУ</t>
  </si>
  <si>
    <t>ОСТАЛЕ ПРАВНЕ УСЛУГЕ</t>
  </si>
  <si>
    <t xml:space="preserve">ТЕКУЋЕ ПОПРАВКЕ И ОДРЖ ЗГРАДА </t>
  </si>
  <si>
    <t>КОМОРА ЗЗ</t>
  </si>
  <si>
    <t>ПРИХОДИ И ПРИМАЊА ЗА 2023 годину</t>
  </si>
  <si>
    <t xml:space="preserve">СТРУЧ УСЛУГЕ МЕД ТЕХН </t>
  </si>
  <si>
    <t>УСЛУГЕ ОДРЖАВАЊА РАЧУНАРА</t>
  </si>
  <si>
    <t>РАСХОДИ И ИЗДАЦИ ЗА 2023 годину</t>
  </si>
  <si>
    <t>Награда за рад у ковиду</t>
  </si>
  <si>
    <t>УГОВОР са РФЗО</t>
  </si>
  <si>
    <t>Јубиларне награде</t>
  </si>
  <si>
    <t>Финансирање инвалида</t>
  </si>
  <si>
    <t>РФЗО укупно</t>
  </si>
  <si>
    <t xml:space="preserve">на седници одржаној дана 23.01.2023. године донео је </t>
  </si>
  <si>
    <t>за 2023 годину</t>
  </si>
  <si>
    <t>ОДЛУКУ О УСВАЈАЊУ</t>
  </si>
  <si>
    <t>За период 01.01.-31.12.2023. године планирају се укупна примања</t>
  </si>
  <si>
    <t>у износу 145.915.000,00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</si>
</sst>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RSD&quot;_-;\-* #,##0.00\ &quot;RSD&quot;_-;_-* &quot;-&quot;??\ &quot;RSD&quot;_-;_-@_-"/>
    <numFmt numFmtId="164" formatCode="#,##0.00\ &quot;Din.&quot;;[Red]\-#,##0.00\ &quot;Din.&quot;"/>
    <numFmt numFmtId="165" formatCode="#,##0.00\ &quot;Din.&quot;"/>
  </numFmts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5" fontId="0" fillId="0" borderId="1" xfId="0" applyNumberFormat="1" applyBorder="1"/>
    <xf numFmtId="0" fontId="0" fillId="0" borderId="0" xfId="0" applyFont="1"/>
    <xf numFmtId="165" fontId="0" fillId="0" borderId="0" xfId="0" applyNumberFormat="1"/>
    <xf numFmtId="164" fontId="0" fillId="0" borderId="1" xfId="0" applyNumberFormat="1" applyBorder="1"/>
    <xf numFmtId="4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4" fontId="0" fillId="0" borderId="0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O42"/>
  <sheetViews>
    <sheetView tabSelected="1" topLeftCell="A16" workbookViewId="0">
      <selection activeCell="B17" sqref="B17"/>
    </sheetView>
  </sheetViews>
  <sheetFormatPr defaultRowHeight="15" x14ac:dyDescent="0.25"/>
  <cols>
    <col min="6" max="6" width="14.7109375" customWidth="1"/>
  </cols>
  <sheetData>
    <row r="13" spans="2:15" ht="23.25" x14ac:dyDescent="0.35">
      <c r="E13" s="3"/>
      <c r="F13" s="2"/>
    </row>
    <row r="16" spans="2:15" ht="18.75" x14ac:dyDescent="0.3">
      <c r="B16" s="7" t="s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8.75" x14ac:dyDescent="0.3">
      <c r="B17" s="7" t="s">
        <v>108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20" spans="1:15" ht="26.25" x14ac:dyDescent="0.4">
      <c r="C20" s="4"/>
      <c r="D20" s="4"/>
      <c r="E20" s="4"/>
      <c r="F20" s="10"/>
      <c r="G20" s="11"/>
      <c r="H20" s="11"/>
      <c r="I20" s="12"/>
      <c r="J20" s="12"/>
      <c r="K20" s="12"/>
      <c r="L20" s="4"/>
    </row>
    <row r="21" spans="1:15" ht="26.25" x14ac:dyDescent="0.4">
      <c r="C21" s="4"/>
      <c r="D21" s="4"/>
      <c r="E21" s="5" t="s">
        <v>110</v>
      </c>
      <c r="F21" s="4"/>
      <c r="G21" s="5"/>
      <c r="H21" s="4"/>
      <c r="I21" s="4"/>
      <c r="J21" s="4"/>
      <c r="K21" s="4"/>
      <c r="L21" s="4"/>
    </row>
    <row r="22" spans="1:15" ht="26.25" x14ac:dyDescent="0.4">
      <c r="B22" s="12"/>
      <c r="C22" s="12"/>
      <c r="D22" s="12"/>
      <c r="E22" s="13"/>
      <c r="F22" s="12"/>
      <c r="G22" s="10"/>
      <c r="H22" s="13"/>
      <c r="I22" s="13"/>
      <c r="J22" s="12"/>
      <c r="K22" s="12"/>
      <c r="L22" s="12"/>
      <c r="M22" s="12"/>
      <c r="N22" s="12"/>
    </row>
    <row r="23" spans="1:1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5" ht="26.25" x14ac:dyDescent="0.4">
      <c r="B24" s="4"/>
      <c r="C24" s="5" t="s">
        <v>36</v>
      </c>
      <c r="D24" s="5"/>
      <c r="E24" s="5"/>
      <c r="F24" s="5"/>
      <c r="G24" s="5"/>
      <c r="H24" s="5"/>
      <c r="I24" s="5"/>
      <c r="J24" s="5"/>
      <c r="K24" s="4"/>
      <c r="L24" s="4"/>
    </row>
    <row r="25" spans="1:15" ht="26.25" x14ac:dyDescent="0.4">
      <c r="A25" s="4"/>
      <c r="C25" s="5"/>
      <c r="D25" s="5"/>
      <c r="E25" s="5"/>
      <c r="F25" s="5"/>
      <c r="G25" s="5"/>
      <c r="H25" s="5"/>
      <c r="I25" s="5"/>
      <c r="J25" s="5"/>
      <c r="K25" s="4"/>
      <c r="L25" s="4"/>
    </row>
    <row r="26" spans="1:15" ht="26.25" x14ac:dyDescent="0.4">
      <c r="C26" s="5"/>
      <c r="D26" s="5"/>
      <c r="E26" s="5"/>
      <c r="F26" s="5" t="s">
        <v>109</v>
      </c>
      <c r="G26" s="5"/>
      <c r="H26" s="5"/>
      <c r="I26" s="5"/>
      <c r="J26" s="5"/>
      <c r="K26" s="4"/>
      <c r="L26" s="4"/>
    </row>
    <row r="27" spans="1:15" ht="26.25" x14ac:dyDescent="0.4">
      <c r="C27" s="6"/>
      <c r="D27" s="6"/>
      <c r="E27" s="6"/>
      <c r="F27" s="6"/>
      <c r="G27" s="6"/>
      <c r="H27" s="6"/>
      <c r="I27" s="6"/>
      <c r="J27" s="6"/>
    </row>
    <row r="28" spans="1:15" ht="18.75" x14ac:dyDescent="0.3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5" ht="18.75" x14ac:dyDescent="0.3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5" ht="18.75" x14ac:dyDescent="0.3">
      <c r="B30" s="7"/>
      <c r="C30" s="7"/>
      <c r="D30" s="7"/>
      <c r="E30" s="7"/>
      <c r="F30" s="7"/>
      <c r="G30" s="7" t="s">
        <v>17</v>
      </c>
      <c r="H30" s="7"/>
      <c r="I30" s="7"/>
      <c r="J30" s="7"/>
      <c r="K30" s="7"/>
    </row>
    <row r="31" spans="1:15" ht="18.75" x14ac:dyDescent="0.3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5" ht="18.75" x14ac:dyDescent="0.3">
      <c r="B32" s="9" t="s">
        <v>111</v>
      </c>
      <c r="C32" s="9"/>
      <c r="D32" s="9"/>
      <c r="E32" s="9"/>
      <c r="F32" s="9"/>
      <c r="G32" s="9"/>
      <c r="H32" s="9"/>
      <c r="I32" s="9"/>
      <c r="J32" s="9"/>
      <c r="K32" s="9"/>
      <c r="L32" s="8"/>
    </row>
    <row r="33" spans="2:12" ht="18.75" x14ac:dyDescent="0.3">
      <c r="B33" s="9" t="s">
        <v>112</v>
      </c>
      <c r="C33" s="9"/>
      <c r="D33" s="9"/>
      <c r="E33" s="9"/>
      <c r="F33" s="9"/>
      <c r="G33" s="9"/>
      <c r="H33" s="9"/>
      <c r="I33" s="9"/>
      <c r="J33" s="9"/>
      <c r="K33" s="9"/>
      <c r="L33" s="8"/>
    </row>
    <row r="34" spans="2:12" ht="18.75" x14ac:dyDescent="0.3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2" ht="18.75" x14ac:dyDescent="0.3">
      <c r="B35" s="7"/>
      <c r="C35" s="7"/>
      <c r="D35" s="7"/>
      <c r="E35" s="7"/>
      <c r="F35" s="7"/>
      <c r="G35" s="7" t="s">
        <v>18</v>
      </c>
      <c r="H35" s="7"/>
      <c r="I35" s="7"/>
      <c r="J35" s="7"/>
      <c r="K35" s="7"/>
    </row>
    <row r="36" spans="2:12" ht="18.75" x14ac:dyDescent="0.3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2:12" ht="18.75" x14ac:dyDescent="0.3">
      <c r="B37" s="7" t="s">
        <v>19</v>
      </c>
      <c r="C37" s="7"/>
      <c r="D37" s="7"/>
      <c r="E37" s="7"/>
      <c r="F37" s="7"/>
      <c r="G37" s="7"/>
      <c r="H37" s="7"/>
      <c r="I37" s="7"/>
      <c r="J37" s="7"/>
      <c r="K37" s="7"/>
    </row>
    <row r="38" spans="2:12" ht="18.75" x14ac:dyDescent="0.3"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2:12" ht="18.75" x14ac:dyDescent="0.3"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2:12" ht="18.75" x14ac:dyDescent="0.3"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2:12" ht="18.75" x14ac:dyDescent="0.3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2:12" ht="18.75" x14ac:dyDescent="0.3"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" sqref="D2"/>
    </sheetView>
  </sheetViews>
  <sheetFormatPr defaultRowHeight="15" x14ac:dyDescent="0.25"/>
  <cols>
    <col min="1" max="1" width="9.28515625" customWidth="1"/>
    <col min="2" max="2" width="30.28515625" customWidth="1"/>
    <col min="3" max="3" width="21.28515625" customWidth="1"/>
    <col min="4" max="4" width="16.7109375" customWidth="1"/>
    <col min="5" max="5" width="21.42578125" customWidth="1"/>
    <col min="6" max="7" width="17.5703125" customWidth="1"/>
  </cols>
  <sheetData>
    <row r="1" spans="1:7" x14ac:dyDescent="0.25">
      <c r="D1" s="8" t="s">
        <v>30</v>
      </c>
    </row>
    <row r="2" spans="1:7" x14ac:dyDescent="0.25">
      <c r="C2" s="8" t="s">
        <v>53</v>
      </c>
      <c r="D2" s="15"/>
      <c r="E2" s="15"/>
    </row>
    <row r="4" spans="1:7" x14ac:dyDescent="0.25">
      <c r="A4" t="s">
        <v>20</v>
      </c>
      <c r="B4" s="8" t="s">
        <v>99</v>
      </c>
      <c r="C4" s="8"/>
    </row>
    <row r="6" spans="1:7" x14ac:dyDescent="0.25">
      <c r="A6" s="1" t="s">
        <v>0</v>
      </c>
      <c r="B6" s="1" t="s">
        <v>1</v>
      </c>
      <c r="C6" s="1" t="s">
        <v>38</v>
      </c>
      <c r="D6" s="1" t="s">
        <v>11</v>
      </c>
      <c r="E6" s="1" t="s">
        <v>3</v>
      </c>
      <c r="F6" s="1" t="s">
        <v>12</v>
      </c>
      <c r="G6" s="1" t="s">
        <v>2</v>
      </c>
    </row>
    <row r="7" spans="1:7" x14ac:dyDescent="0.25">
      <c r="A7" s="1"/>
      <c r="B7" s="1" t="s">
        <v>43</v>
      </c>
      <c r="C7" s="14"/>
      <c r="D7" s="1"/>
      <c r="E7" s="19"/>
      <c r="F7" s="19">
        <v>2000000</v>
      </c>
      <c r="G7" s="19">
        <f>SUM(D7:F7)</f>
        <v>2000000</v>
      </c>
    </row>
    <row r="8" spans="1:7" x14ac:dyDescent="0.25">
      <c r="A8" s="1">
        <v>733161</v>
      </c>
      <c r="B8" s="1" t="s">
        <v>39</v>
      </c>
      <c r="C8" s="19">
        <v>2160000</v>
      </c>
      <c r="D8" s="1"/>
      <c r="E8" s="14"/>
      <c r="F8" s="14"/>
      <c r="G8" s="19">
        <f>SUM(C8:F8)</f>
        <v>2160000</v>
      </c>
    </row>
    <row r="9" spans="1:7" x14ac:dyDescent="0.25">
      <c r="A9" s="1">
        <v>733161</v>
      </c>
      <c r="B9" s="1" t="s">
        <v>13</v>
      </c>
      <c r="C9" s="14"/>
      <c r="D9" s="19">
        <v>5000000</v>
      </c>
      <c r="E9" s="1"/>
      <c r="F9" s="1"/>
      <c r="G9" s="19">
        <f t="shared" ref="G9:G14" si="0">SUM(D9:F9)</f>
        <v>5000000</v>
      </c>
    </row>
    <row r="10" spans="1:7" x14ac:dyDescent="0.25">
      <c r="A10" s="1">
        <v>742161</v>
      </c>
      <c r="B10" s="1" t="s">
        <v>14</v>
      </c>
      <c r="C10" s="14"/>
      <c r="D10" s="1"/>
      <c r="E10" s="1"/>
      <c r="F10" s="19">
        <v>330000</v>
      </c>
      <c r="G10" s="19">
        <f t="shared" si="0"/>
        <v>330000</v>
      </c>
    </row>
    <row r="11" spans="1:7" x14ac:dyDescent="0.25">
      <c r="A11" s="1">
        <v>742321</v>
      </c>
      <c r="B11" s="1" t="s">
        <v>15</v>
      </c>
      <c r="C11" s="14"/>
      <c r="D11" s="1"/>
      <c r="E11" s="1"/>
      <c r="F11" s="19">
        <v>2670000</v>
      </c>
      <c r="G11" s="19">
        <f t="shared" si="0"/>
        <v>2670000</v>
      </c>
    </row>
    <row r="12" spans="1:7" x14ac:dyDescent="0.25">
      <c r="A12" s="1">
        <v>745161</v>
      </c>
      <c r="B12" s="1" t="s">
        <v>32</v>
      </c>
      <c r="C12" s="17"/>
      <c r="D12" s="1"/>
      <c r="E12" s="20"/>
      <c r="F12" s="14"/>
      <c r="G12" s="19">
        <f t="shared" si="0"/>
        <v>0</v>
      </c>
    </row>
    <row r="13" spans="1:7" x14ac:dyDescent="0.25">
      <c r="A13" s="1">
        <v>771100</v>
      </c>
      <c r="B13" s="1" t="s">
        <v>33</v>
      </c>
      <c r="C13" s="17"/>
      <c r="D13" s="1"/>
      <c r="E13" s="20"/>
      <c r="F13" s="14"/>
      <c r="G13" s="19">
        <f t="shared" si="0"/>
        <v>0</v>
      </c>
    </row>
    <row r="14" spans="1:7" x14ac:dyDescent="0.25">
      <c r="A14" s="1">
        <v>781111</v>
      </c>
      <c r="B14" s="1" t="s">
        <v>16</v>
      </c>
      <c r="C14" s="14"/>
      <c r="D14" s="1"/>
      <c r="E14" s="19">
        <v>133755000</v>
      </c>
      <c r="F14" s="19"/>
      <c r="G14" s="19">
        <f t="shared" si="0"/>
        <v>133755000</v>
      </c>
    </row>
    <row r="15" spans="1:7" x14ac:dyDescent="0.25">
      <c r="A15" s="1"/>
      <c r="B15" s="1" t="s">
        <v>10</v>
      </c>
      <c r="C15" s="19">
        <f>SUM(C8:C14)</f>
        <v>2160000</v>
      </c>
      <c r="D15" s="19">
        <f>SUM(D7:D14)</f>
        <v>5000000</v>
      </c>
      <c r="E15" s="19">
        <f>E12+E13+E14</f>
        <v>133755000</v>
      </c>
      <c r="F15" s="19">
        <f>SUM(F7:F14)</f>
        <v>5000000</v>
      </c>
      <c r="G15" s="19">
        <f>SUM(G7:G14)</f>
        <v>145915000</v>
      </c>
    </row>
    <row r="16" spans="1:7" x14ac:dyDescent="0.25">
      <c r="C16" s="16"/>
      <c r="E16" s="16"/>
      <c r="F16" s="16"/>
      <c r="G16" s="21"/>
    </row>
    <row r="17" spans="3:7" x14ac:dyDescent="0.25">
      <c r="G17" s="22"/>
    </row>
    <row r="18" spans="3:7" x14ac:dyDescent="0.25">
      <c r="C18" s="18"/>
      <c r="G18" s="22"/>
    </row>
    <row r="19" spans="3:7" x14ac:dyDescent="0.25">
      <c r="C19" s="16"/>
    </row>
    <row r="20" spans="3:7" x14ac:dyDescent="0.25">
      <c r="E20" s="21"/>
    </row>
  </sheetData>
  <pageMargins left="0.7" right="0.7" top="0.75" bottom="0.75" header="0.3" footer="0.3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40" workbookViewId="0">
      <selection activeCell="F73" sqref="F73"/>
    </sheetView>
  </sheetViews>
  <sheetFormatPr defaultRowHeight="15" x14ac:dyDescent="0.25"/>
  <cols>
    <col min="2" max="2" width="32.7109375" customWidth="1"/>
    <col min="3" max="3" width="18.42578125" customWidth="1"/>
    <col min="4" max="4" width="18.28515625" customWidth="1"/>
    <col min="5" max="5" width="21.140625" customWidth="1"/>
    <col min="6" max="6" width="17.85546875" customWidth="1"/>
    <col min="7" max="7" width="17.7109375" customWidth="1"/>
    <col min="9" max="9" width="13.85546875" customWidth="1"/>
    <col min="10" max="10" width="21.140625" customWidth="1"/>
    <col min="12" max="12" width="11.7109375" bestFit="1" customWidth="1"/>
    <col min="14" max="14" width="10.140625" bestFit="1" customWidth="1"/>
  </cols>
  <sheetData>
    <row r="1" spans="1:7" x14ac:dyDescent="0.25">
      <c r="B1" s="8" t="s">
        <v>30</v>
      </c>
      <c r="C1" s="8"/>
    </row>
    <row r="2" spans="1:7" x14ac:dyDescent="0.25">
      <c r="A2" t="s">
        <v>21</v>
      </c>
      <c r="B2" s="8" t="s">
        <v>102</v>
      </c>
      <c r="C2" s="8"/>
    </row>
    <row r="4" spans="1:7" x14ac:dyDescent="0.25">
      <c r="A4" s="1" t="s">
        <v>0</v>
      </c>
      <c r="B4" s="1" t="s">
        <v>1</v>
      </c>
      <c r="C4" s="1" t="s">
        <v>40</v>
      </c>
      <c r="D4" s="1" t="s">
        <v>29</v>
      </c>
      <c r="E4" s="1" t="s">
        <v>3</v>
      </c>
      <c r="F4" s="1" t="s">
        <v>4</v>
      </c>
      <c r="G4" s="1" t="s">
        <v>2</v>
      </c>
    </row>
    <row r="5" spans="1:7" x14ac:dyDescent="0.25">
      <c r="A5" s="1">
        <v>411000</v>
      </c>
      <c r="B5" s="1" t="s">
        <v>5</v>
      </c>
      <c r="C5" s="19"/>
      <c r="D5" s="19"/>
      <c r="E5" s="19">
        <v>90279635</v>
      </c>
      <c r="F5" s="19">
        <v>867000</v>
      </c>
      <c r="G5" s="19">
        <f>C5+D5+E5+F5</f>
        <v>91146635</v>
      </c>
    </row>
    <row r="6" spans="1:7" x14ac:dyDescent="0.25">
      <c r="A6" s="1">
        <v>412100</v>
      </c>
      <c r="B6" s="1" t="s">
        <v>26</v>
      </c>
      <c r="C6" s="19"/>
      <c r="D6" s="19"/>
      <c r="E6" s="19">
        <v>9027963</v>
      </c>
      <c r="F6" s="19">
        <v>86700</v>
      </c>
      <c r="G6" s="19">
        <f t="shared" ref="G6:G65" si="0">C6+D6+E6+F6</f>
        <v>9114663</v>
      </c>
    </row>
    <row r="7" spans="1:7" x14ac:dyDescent="0.25">
      <c r="A7" s="1">
        <v>412211</v>
      </c>
      <c r="B7" s="1" t="s">
        <v>27</v>
      </c>
      <c r="C7" s="19"/>
      <c r="D7" s="19"/>
      <c r="E7" s="19">
        <v>4649402</v>
      </c>
      <c r="F7" s="19">
        <v>44650</v>
      </c>
      <c r="G7" s="19">
        <f t="shared" si="0"/>
        <v>4694052</v>
      </c>
    </row>
    <row r="8" spans="1:7" x14ac:dyDescent="0.25">
      <c r="A8" s="1">
        <v>414300</v>
      </c>
      <c r="B8" s="1" t="s">
        <v>42</v>
      </c>
      <c r="C8" s="19"/>
      <c r="D8" s="19"/>
      <c r="E8" s="19">
        <v>650000</v>
      </c>
      <c r="F8" s="19"/>
      <c r="G8" s="19">
        <f t="shared" si="0"/>
        <v>650000</v>
      </c>
    </row>
    <row r="9" spans="1:7" x14ac:dyDescent="0.25">
      <c r="A9" s="1">
        <v>415112</v>
      </c>
      <c r="B9" s="1" t="s">
        <v>47</v>
      </c>
      <c r="C9" s="19"/>
      <c r="D9" s="19"/>
      <c r="E9" s="19">
        <v>3773000</v>
      </c>
      <c r="F9" s="19"/>
      <c r="G9" s="19">
        <f t="shared" si="0"/>
        <v>3773000</v>
      </c>
    </row>
    <row r="10" spans="1:7" x14ac:dyDescent="0.25">
      <c r="A10" s="1">
        <v>416111</v>
      </c>
      <c r="B10" s="1" t="s">
        <v>45</v>
      </c>
      <c r="C10" s="19"/>
      <c r="D10" s="19"/>
      <c r="E10" s="19">
        <v>1000000</v>
      </c>
      <c r="F10" s="19"/>
      <c r="G10" s="19">
        <f t="shared" si="0"/>
        <v>1000000</v>
      </c>
    </row>
    <row r="11" spans="1:7" x14ac:dyDescent="0.25">
      <c r="A11" s="1">
        <v>416119</v>
      </c>
      <c r="B11" s="1" t="s">
        <v>46</v>
      </c>
      <c r="C11" s="19"/>
      <c r="D11" s="19"/>
      <c r="E11" s="19">
        <v>1500000</v>
      </c>
      <c r="F11" s="19"/>
      <c r="G11" s="19">
        <f t="shared" si="0"/>
        <v>1500000</v>
      </c>
    </row>
    <row r="12" spans="1:7" x14ac:dyDescent="0.25">
      <c r="A12" s="1">
        <v>416131</v>
      </c>
      <c r="B12" s="1" t="s">
        <v>44</v>
      </c>
      <c r="C12" s="19"/>
      <c r="D12" s="19">
        <v>1000000</v>
      </c>
      <c r="E12" s="19"/>
      <c r="F12" s="19"/>
      <c r="G12" s="19">
        <f t="shared" si="0"/>
        <v>1000000</v>
      </c>
    </row>
    <row r="13" spans="1:7" x14ac:dyDescent="0.25">
      <c r="A13" s="1">
        <v>421111</v>
      </c>
      <c r="B13" s="1" t="s">
        <v>6</v>
      </c>
      <c r="C13" s="19"/>
      <c r="D13" s="19"/>
      <c r="E13" s="19">
        <v>150000</v>
      </c>
      <c r="F13" s="19">
        <v>30000</v>
      </c>
      <c r="G13" s="19">
        <f t="shared" si="0"/>
        <v>180000</v>
      </c>
    </row>
    <row r="14" spans="1:7" x14ac:dyDescent="0.25">
      <c r="A14" s="1">
        <v>421211</v>
      </c>
      <c r="B14" s="1" t="s">
        <v>7</v>
      </c>
      <c r="C14" s="19"/>
      <c r="D14" s="19"/>
      <c r="E14" s="19">
        <v>1200000</v>
      </c>
      <c r="F14" s="19"/>
      <c r="G14" s="19">
        <f t="shared" si="0"/>
        <v>1200000</v>
      </c>
    </row>
    <row r="15" spans="1:7" x14ac:dyDescent="0.25">
      <c r="A15" s="1">
        <v>421223</v>
      </c>
      <c r="B15" s="1" t="s">
        <v>56</v>
      </c>
      <c r="C15" s="19"/>
      <c r="D15" s="19"/>
      <c r="E15" s="19">
        <v>200000</v>
      </c>
      <c r="F15" s="19"/>
      <c r="G15" s="19">
        <f t="shared" si="0"/>
        <v>200000</v>
      </c>
    </row>
    <row r="16" spans="1:7" x14ac:dyDescent="0.25">
      <c r="A16" s="1">
        <v>421224</v>
      </c>
      <c r="B16" s="1" t="s">
        <v>55</v>
      </c>
      <c r="C16" s="19"/>
      <c r="D16" s="19"/>
      <c r="E16" s="19">
        <v>1661000</v>
      </c>
      <c r="F16" s="19"/>
      <c r="G16" s="19">
        <f t="shared" si="0"/>
        <v>1661000</v>
      </c>
    </row>
    <row r="17" spans="1:7" x14ac:dyDescent="0.25">
      <c r="A17" s="1">
        <v>421225</v>
      </c>
      <c r="B17" s="1" t="s">
        <v>54</v>
      </c>
      <c r="C17" s="19"/>
      <c r="D17" s="19"/>
      <c r="E17" s="19">
        <v>3430000</v>
      </c>
      <c r="F17" s="19"/>
      <c r="G17" s="19">
        <f t="shared" si="0"/>
        <v>3430000</v>
      </c>
    </row>
    <row r="18" spans="1:7" x14ac:dyDescent="0.25">
      <c r="A18" s="1">
        <v>421311</v>
      </c>
      <c r="B18" s="1" t="s">
        <v>57</v>
      </c>
      <c r="C18" s="19"/>
      <c r="D18" s="19"/>
      <c r="E18" s="19">
        <v>70000</v>
      </c>
      <c r="F18" s="19"/>
      <c r="G18" s="19">
        <f t="shared" si="0"/>
        <v>70000</v>
      </c>
    </row>
    <row r="19" spans="1:7" x14ac:dyDescent="0.25">
      <c r="A19" s="1">
        <v>421324</v>
      </c>
      <c r="B19" s="1" t="s">
        <v>58</v>
      </c>
      <c r="C19" s="19"/>
      <c r="D19" s="19"/>
      <c r="E19" s="19">
        <v>470000</v>
      </c>
      <c r="F19" s="19"/>
      <c r="G19" s="19">
        <f t="shared" si="0"/>
        <v>470000</v>
      </c>
    </row>
    <row r="20" spans="1:7" x14ac:dyDescent="0.25">
      <c r="A20" s="1">
        <v>421411</v>
      </c>
      <c r="B20" s="1" t="s">
        <v>59</v>
      </c>
      <c r="C20" s="19"/>
      <c r="D20" s="19"/>
      <c r="E20" s="19">
        <v>530000</v>
      </c>
      <c r="F20" s="19"/>
      <c r="G20" s="19">
        <f t="shared" si="0"/>
        <v>530000</v>
      </c>
    </row>
    <row r="21" spans="1:7" x14ac:dyDescent="0.25">
      <c r="A21" s="1">
        <v>421412</v>
      </c>
      <c r="B21" s="1" t="s">
        <v>60</v>
      </c>
      <c r="C21" s="19"/>
      <c r="D21" s="19"/>
      <c r="E21" s="19">
        <v>160000</v>
      </c>
      <c r="F21" s="19"/>
      <c r="G21" s="19">
        <f t="shared" si="0"/>
        <v>160000</v>
      </c>
    </row>
    <row r="22" spans="1:7" x14ac:dyDescent="0.25">
      <c r="A22" s="1">
        <v>421442</v>
      </c>
      <c r="B22" s="1" t="s">
        <v>61</v>
      </c>
      <c r="C22" s="19"/>
      <c r="D22" s="19"/>
      <c r="E22" s="19">
        <v>530000</v>
      </c>
      <c r="F22" s="19"/>
      <c r="G22" s="19">
        <f t="shared" si="0"/>
        <v>530000</v>
      </c>
    </row>
    <row r="23" spans="1:7" x14ac:dyDescent="0.25">
      <c r="A23" s="1">
        <v>421421</v>
      </c>
      <c r="B23" s="1" t="s">
        <v>62</v>
      </c>
      <c r="C23" s="19"/>
      <c r="D23" s="19"/>
      <c r="E23" s="19">
        <v>70000</v>
      </c>
      <c r="F23" s="19"/>
      <c r="G23" s="19">
        <f t="shared" si="0"/>
        <v>70000</v>
      </c>
    </row>
    <row r="24" spans="1:7" x14ac:dyDescent="0.25">
      <c r="A24" s="1">
        <v>421511</v>
      </c>
      <c r="B24" s="1" t="s">
        <v>63</v>
      </c>
      <c r="C24" s="19"/>
      <c r="D24" s="19"/>
      <c r="E24" s="19">
        <v>83000</v>
      </c>
      <c r="F24" s="19"/>
      <c r="G24" s="19">
        <f t="shared" si="0"/>
        <v>83000</v>
      </c>
    </row>
    <row r="25" spans="1:7" x14ac:dyDescent="0.25">
      <c r="A25" s="1">
        <v>421512</v>
      </c>
      <c r="B25" s="1" t="s">
        <v>64</v>
      </c>
      <c r="C25" s="19"/>
      <c r="D25" s="19"/>
      <c r="E25" s="19">
        <v>462000</v>
      </c>
      <c r="F25" s="19"/>
      <c r="G25" s="19">
        <f t="shared" si="0"/>
        <v>462000</v>
      </c>
    </row>
    <row r="26" spans="1:7" x14ac:dyDescent="0.25">
      <c r="A26" s="1">
        <v>421513</v>
      </c>
      <c r="B26" s="1" t="s">
        <v>65</v>
      </c>
      <c r="C26" s="19"/>
      <c r="D26" s="19"/>
      <c r="E26" s="19">
        <v>116000</v>
      </c>
      <c r="F26" s="19"/>
      <c r="G26" s="19">
        <f t="shared" si="0"/>
        <v>116000</v>
      </c>
    </row>
    <row r="27" spans="1:7" x14ac:dyDescent="0.25">
      <c r="A27" s="1">
        <v>421521</v>
      </c>
      <c r="B27" s="1" t="s">
        <v>66</v>
      </c>
      <c r="C27" s="19"/>
      <c r="D27" s="19"/>
      <c r="E27" s="19">
        <v>105000</v>
      </c>
      <c r="F27" s="19"/>
      <c r="G27" s="19">
        <f t="shared" si="0"/>
        <v>105000</v>
      </c>
    </row>
    <row r="28" spans="1:7" x14ac:dyDescent="0.25">
      <c r="A28" s="1">
        <v>422111</v>
      </c>
      <c r="B28" s="1" t="s">
        <v>95</v>
      </c>
      <c r="C28" s="19"/>
      <c r="D28" s="19"/>
      <c r="E28" s="19"/>
      <c r="F28" s="19">
        <v>50000</v>
      </c>
      <c r="G28" s="19">
        <f t="shared" si="0"/>
        <v>50000</v>
      </c>
    </row>
    <row r="29" spans="1:7" x14ac:dyDescent="0.25">
      <c r="A29" s="1">
        <v>423212</v>
      </c>
      <c r="B29" s="1" t="s">
        <v>93</v>
      </c>
      <c r="C29" s="19"/>
      <c r="D29" s="19"/>
      <c r="E29" s="19">
        <v>2180000</v>
      </c>
      <c r="F29" s="19"/>
      <c r="G29" s="19">
        <f t="shared" si="0"/>
        <v>2180000</v>
      </c>
    </row>
    <row r="30" spans="1:7" x14ac:dyDescent="0.25">
      <c r="A30" s="1">
        <v>423221</v>
      </c>
      <c r="B30" s="1" t="s">
        <v>101</v>
      </c>
      <c r="C30" s="19"/>
      <c r="D30" s="19"/>
      <c r="E30" s="19">
        <v>252000</v>
      </c>
      <c r="F30" s="19"/>
      <c r="G30" s="19">
        <f t="shared" si="0"/>
        <v>252000</v>
      </c>
    </row>
    <row r="31" spans="1:7" x14ac:dyDescent="0.25">
      <c r="A31" s="1">
        <v>423311</v>
      </c>
      <c r="B31" s="1" t="s">
        <v>67</v>
      </c>
      <c r="C31" s="19"/>
      <c r="D31" s="19"/>
      <c r="E31" s="19">
        <v>180000</v>
      </c>
      <c r="F31" s="19"/>
      <c r="G31" s="19">
        <f t="shared" si="0"/>
        <v>180000</v>
      </c>
    </row>
    <row r="32" spans="1:7" x14ac:dyDescent="0.25">
      <c r="A32" s="1">
        <v>423321</v>
      </c>
      <c r="B32" s="1" t="s">
        <v>68</v>
      </c>
      <c r="C32" s="19"/>
      <c r="D32" s="19"/>
      <c r="E32" s="19"/>
      <c r="F32" s="19">
        <v>100000</v>
      </c>
      <c r="G32" s="19">
        <f t="shared" si="0"/>
        <v>100000</v>
      </c>
    </row>
    <row r="33" spans="1:7" x14ac:dyDescent="0.25">
      <c r="A33" s="1">
        <v>423399</v>
      </c>
      <c r="B33" s="1" t="s">
        <v>98</v>
      </c>
      <c r="C33" s="19"/>
      <c r="D33" s="19"/>
      <c r="E33" s="19"/>
      <c r="F33" s="19">
        <v>80000</v>
      </c>
      <c r="G33" s="19">
        <f t="shared" si="0"/>
        <v>80000</v>
      </c>
    </row>
    <row r="34" spans="1:7" x14ac:dyDescent="0.25">
      <c r="A34" s="1">
        <v>423539</v>
      </c>
      <c r="B34" s="1" t="s">
        <v>96</v>
      </c>
      <c r="C34" s="19"/>
      <c r="D34" s="19"/>
      <c r="E34" s="19"/>
      <c r="F34" s="19">
        <v>468750</v>
      </c>
      <c r="G34" s="19">
        <f t="shared" si="0"/>
        <v>468750</v>
      </c>
    </row>
    <row r="35" spans="1:7" x14ac:dyDescent="0.25">
      <c r="A35" s="1">
        <v>423599</v>
      </c>
      <c r="B35" s="1" t="s">
        <v>69</v>
      </c>
      <c r="C35" s="19"/>
      <c r="D35" s="19"/>
      <c r="E35" s="19"/>
      <c r="F35" s="19">
        <v>400000</v>
      </c>
      <c r="G35" s="19">
        <f t="shared" si="0"/>
        <v>400000</v>
      </c>
    </row>
    <row r="36" spans="1:7" x14ac:dyDescent="0.25">
      <c r="A36" s="1">
        <v>423711</v>
      </c>
      <c r="B36" s="1" t="s">
        <v>28</v>
      </c>
      <c r="C36" s="19"/>
      <c r="D36" s="19"/>
      <c r="E36" s="19"/>
      <c r="F36" s="19">
        <v>100000</v>
      </c>
      <c r="G36" s="19">
        <f t="shared" si="0"/>
        <v>100000</v>
      </c>
    </row>
    <row r="37" spans="1:7" x14ac:dyDescent="0.25">
      <c r="A37" s="1">
        <v>424311</v>
      </c>
      <c r="B37" s="1" t="s">
        <v>100</v>
      </c>
      <c r="C37" s="19"/>
      <c r="D37" s="19">
        <v>1200000</v>
      </c>
      <c r="E37" s="19"/>
      <c r="F37" s="19"/>
      <c r="G37" s="19">
        <f t="shared" si="0"/>
        <v>1200000</v>
      </c>
    </row>
    <row r="38" spans="1:7" x14ac:dyDescent="0.25">
      <c r="A38" s="1">
        <v>424331</v>
      </c>
      <c r="B38" s="1" t="s">
        <v>70</v>
      </c>
      <c r="C38" s="19"/>
      <c r="D38" s="19"/>
      <c r="E38" s="19">
        <v>150000</v>
      </c>
      <c r="F38" s="19"/>
      <c r="G38" s="19">
        <f t="shared" si="0"/>
        <v>150000</v>
      </c>
    </row>
    <row r="39" spans="1:7" x14ac:dyDescent="0.25">
      <c r="A39" s="1">
        <v>424911</v>
      </c>
      <c r="B39" s="1" t="s">
        <v>71</v>
      </c>
      <c r="C39" s="19"/>
      <c r="D39" s="19"/>
      <c r="E39" s="19"/>
      <c r="F39" s="19">
        <v>200000</v>
      </c>
      <c r="G39" s="19">
        <f t="shared" si="0"/>
        <v>200000</v>
      </c>
    </row>
    <row r="40" spans="1:7" x14ac:dyDescent="0.25">
      <c r="A40" s="1">
        <v>425100</v>
      </c>
      <c r="B40" s="1" t="s">
        <v>97</v>
      </c>
      <c r="C40" s="19"/>
      <c r="D40" s="19"/>
      <c r="E40" s="19">
        <v>160000</v>
      </c>
      <c r="F40" s="19">
        <v>312900</v>
      </c>
      <c r="G40" s="19">
        <f t="shared" si="0"/>
        <v>472900</v>
      </c>
    </row>
    <row r="41" spans="1:7" x14ac:dyDescent="0.25">
      <c r="A41" s="1">
        <v>425211</v>
      </c>
      <c r="B41" s="1" t="s">
        <v>72</v>
      </c>
      <c r="C41" s="19"/>
      <c r="D41" s="19"/>
      <c r="E41" s="19">
        <v>500000</v>
      </c>
      <c r="F41" s="19"/>
      <c r="G41" s="19">
        <f t="shared" si="0"/>
        <v>500000</v>
      </c>
    </row>
    <row r="42" spans="1:7" x14ac:dyDescent="0.25">
      <c r="A42" s="1">
        <v>425222</v>
      </c>
      <c r="B42" s="1" t="s">
        <v>37</v>
      </c>
      <c r="C42" s="19"/>
      <c r="D42" s="19"/>
      <c r="E42" s="19">
        <v>35000</v>
      </c>
      <c r="F42" s="19"/>
      <c r="G42" s="19">
        <f t="shared" si="0"/>
        <v>35000</v>
      </c>
    </row>
    <row r="43" spans="1:7" x14ac:dyDescent="0.25">
      <c r="A43" s="1">
        <v>425251</v>
      </c>
      <c r="B43" s="1" t="s">
        <v>73</v>
      </c>
      <c r="C43" s="19"/>
      <c r="D43" s="19"/>
      <c r="E43" s="19">
        <v>230000</v>
      </c>
      <c r="F43" s="19"/>
      <c r="G43" s="19">
        <f t="shared" si="0"/>
        <v>230000</v>
      </c>
    </row>
    <row r="44" spans="1:7" x14ac:dyDescent="0.25">
      <c r="A44" s="1">
        <v>425252</v>
      </c>
      <c r="B44" s="1" t="s">
        <v>74</v>
      </c>
      <c r="C44" s="19"/>
      <c r="D44" s="19"/>
      <c r="E44" s="19">
        <v>72000</v>
      </c>
      <c r="F44" s="19"/>
      <c r="G44" s="19">
        <f t="shared" si="0"/>
        <v>72000</v>
      </c>
    </row>
    <row r="45" spans="1:7" x14ac:dyDescent="0.25">
      <c r="A45" s="1">
        <v>425253</v>
      </c>
      <c r="B45" s="1" t="s">
        <v>75</v>
      </c>
      <c r="C45" s="19"/>
      <c r="D45" s="19"/>
      <c r="E45" s="19">
        <v>55000</v>
      </c>
      <c r="F45" s="19"/>
      <c r="G45" s="19">
        <f t="shared" si="0"/>
        <v>55000</v>
      </c>
    </row>
    <row r="46" spans="1:7" x14ac:dyDescent="0.25">
      <c r="A46" s="1">
        <v>426100</v>
      </c>
      <c r="B46" s="1" t="s">
        <v>8</v>
      </c>
      <c r="C46" s="19"/>
      <c r="D46" s="19"/>
      <c r="E46" s="19">
        <v>400000</v>
      </c>
      <c r="F46" s="19"/>
      <c r="G46" s="19">
        <f t="shared" si="0"/>
        <v>400000</v>
      </c>
    </row>
    <row r="47" spans="1:7" x14ac:dyDescent="0.25">
      <c r="A47" s="1">
        <v>426311</v>
      </c>
      <c r="B47" s="1" t="s">
        <v>76</v>
      </c>
      <c r="C47" s="19"/>
      <c r="D47" s="19"/>
      <c r="E47" s="19"/>
      <c r="F47" s="19">
        <v>150000</v>
      </c>
      <c r="G47" s="19">
        <f t="shared" si="0"/>
        <v>150000</v>
      </c>
    </row>
    <row r="48" spans="1:7" x14ac:dyDescent="0.25">
      <c r="A48" s="1">
        <v>426411</v>
      </c>
      <c r="B48" s="1" t="s">
        <v>77</v>
      </c>
      <c r="C48" s="19"/>
      <c r="D48" s="19"/>
      <c r="E48" s="19">
        <v>820000</v>
      </c>
      <c r="F48" s="19"/>
      <c r="G48" s="19">
        <f t="shared" si="0"/>
        <v>820000</v>
      </c>
    </row>
    <row r="49" spans="1:14" x14ac:dyDescent="0.25">
      <c r="A49" s="1">
        <v>4264121</v>
      </c>
      <c r="B49" s="1" t="s">
        <v>78</v>
      </c>
      <c r="C49" s="19"/>
      <c r="D49" s="19"/>
      <c r="E49" s="19">
        <v>970000</v>
      </c>
      <c r="F49" s="19"/>
      <c r="G49" s="19">
        <f t="shared" si="0"/>
        <v>970000</v>
      </c>
    </row>
    <row r="50" spans="1:14" x14ac:dyDescent="0.25">
      <c r="A50" s="1">
        <v>42675100</v>
      </c>
      <c r="B50" s="1" t="s">
        <v>79</v>
      </c>
      <c r="C50" s="19"/>
      <c r="D50" s="19"/>
      <c r="E50" s="19">
        <v>2714000</v>
      </c>
      <c r="F50" s="19"/>
      <c r="G50" s="19">
        <f t="shared" si="0"/>
        <v>2714000</v>
      </c>
    </row>
    <row r="51" spans="1:14" x14ac:dyDescent="0.25">
      <c r="A51" s="1">
        <v>42675200</v>
      </c>
      <c r="B51" s="1" t="s">
        <v>80</v>
      </c>
      <c r="C51" s="19"/>
      <c r="D51" s="19"/>
      <c r="E51" s="19">
        <v>1581000</v>
      </c>
      <c r="F51" s="19"/>
      <c r="G51" s="19">
        <f t="shared" si="0"/>
        <v>1581000</v>
      </c>
    </row>
    <row r="52" spans="1:14" x14ac:dyDescent="0.25">
      <c r="A52" s="1">
        <v>42675203</v>
      </c>
      <c r="B52" s="1" t="s">
        <v>81</v>
      </c>
      <c r="C52" s="19"/>
      <c r="D52" s="19"/>
      <c r="E52" s="19">
        <v>491000</v>
      </c>
      <c r="F52" s="19"/>
      <c r="G52" s="19">
        <f t="shared" si="0"/>
        <v>491000</v>
      </c>
    </row>
    <row r="53" spans="1:14" x14ac:dyDescent="0.25">
      <c r="A53" s="1">
        <v>42675204</v>
      </c>
      <c r="B53" s="1" t="s">
        <v>82</v>
      </c>
      <c r="C53" s="19"/>
      <c r="D53" s="19"/>
      <c r="E53" s="19">
        <v>1344000</v>
      </c>
      <c r="F53" s="19"/>
      <c r="G53" s="19">
        <f t="shared" si="0"/>
        <v>1344000</v>
      </c>
    </row>
    <row r="54" spans="1:14" x14ac:dyDescent="0.25">
      <c r="A54" s="1">
        <v>42675260</v>
      </c>
      <c r="B54" s="1" t="s">
        <v>83</v>
      </c>
      <c r="C54" s="19"/>
      <c r="D54" s="19"/>
      <c r="E54" s="19">
        <v>194000</v>
      </c>
      <c r="F54" s="19"/>
      <c r="G54" s="19">
        <f t="shared" si="0"/>
        <v>194000</v>
      </c>
    </row>
    <row r="55" spans="1:14" x14ac:dyDescent="0.25">
      <c r="A55" s="1">
        <v>426811</v>
      </c>
      <c r="B55" s="1" t="s">
        <v>9</v>
      </c>
      <c r="C55" s="19"/>
      <c r="D55" s="19"/>
      <c r="E55" s="19">
        <v>400000</v>
      </c>
      <c r="F55" s="19"/>
      <c r="G55" s="19">
        <f t="shared" si="0"/>
        <v>400000</v>
      </c>
    </row>
    <row r="56" spans="1:14" x14ac:dyDescent="0.25">
      <c r="A56" s="1">
        <v>426911</v>
      </c>
      <c r="B56" s="1" t="s">
        <v>84</v>
      </c>
      <c r="C56" s="19"/>
      <c r="D56" s="19"/>
      <c r="E56" s="19">
        <v>100000</v>
      </c>
      <c r="F56" s="19"/>
      <c r="G56" s="19">
        <f t="shared" si="0"/>
        <v>100000</v>
      </c>
    </row>
    <row r="57" spans="1:14" x14ac:dyDescent="0.25">
      <c r="A57" s="1">
        <v>4269132</v>
      </c>
      <c r="B57" s="1" t="s">
        <v>85</v>
      </c>
      <c r="C57" s="19"/>
      <c r="D57" s="19"/>
      <c r="E57" s="19">
        <v>100000</v>
      </c>
      <c r="F57" s="19"/>
      <c r="G57" s="19">
        <f t="shared" si="0"/>
        <v>100000</v>
      </c>
      <c r="I57" t="s">
        <v>51</v>
      </c>
      <c r="J57" s="21">
        <f>E5+E6+E7</f>
        <v>103957000</v>
      </c>
    </row>
    <row r="58" spans="1:14" x14ac:dyDescent="0.25">
      <c r="A58" s="1">
        <v>444200</v>
      </c>
      <c r="B58" s="1" t="s">
        <v>34</v>
      </c>
      <c r="C58" s="19"/>
      <c r="D58" s="19"/>
      <c r="E58" s="19"/>
      <c r="F58" s="19">
        <v>50000</v>
      </c>
      <c r="G58" s="19">
        <f t="shared" si="0"/>
        <v>50000</v>
      </c>
      <c r="I58" t="s">
        <v>48</v>
      </c>
      <c r="J58" s="21">
        <f>E14+E15+E16+E17+E48+E49</f>
        <v>8281000</v>
      </c>
    </row>
    <row r="59" spans="1:14" x14ac:dyDescent="0.25">
      <c r="A59" s="1">
        <v>465112</v>
      </c>
      <c r="B59" s="1" t="s">
        <v>88</v>
      </c>
      <c r="C59" s="19"/>
      <c r="D59" s="19"/>
      <c r="E59" s="19">
        <v>600000</v>
      </c>
      <c r="F59" s="19"/>
      <c r="G59" s="19">
        <f t="shared" si="0"/>
        <v>600000</v>
      </c>
      <c r="I59" t="s">
        <v>90</v>
      </c>
      <c r="J59" s="21">
        <f>E51+E52+E53+E54</f>
        <v>3610000</v>
      </c>
    </row>
    <row r="60" spans="1:14" x14ac:dyDescent="0.25">
      <c r="A60" s="1">
        <v>482131</v>
      </c>
      <c r="B60" s="1" t="s">
        <v>86</v>
      </c>
      <c r="C60" s="19"/>
      <c r="D60" s="19"/>
      <c r="E60" s="19">
        <v>110000</v>
      </c>
      <c r="F60" s="19"/>
      <c r="G60" s="19">
        <f t="shared" si="0"/>
        <v>110000</v>
      </c>
      <c r="I60" t="s">
        <v>49</v>
      </c>
      <c r="J60" s="21">
        <f>E13+E18+E19+E20+E21+E22+E23+E24+E25+E26+E27+E29+E30+E31+E38+E40+E41+E42+E43+E44+E45+E46+E55+E56+E57+E60</f>
        <v>7670000</v>
      </c>
    </row>
    <row r="61" spans="1:14" x14ac:dyDescent="0.25">
      <c r="A61" s="1">
        <v>482211</v>
      </c>
      <c r="B61" s="1" t="s">
        <v>31</v>
      </c>
      <c r="C61" s="19"/>
      <c r="D61" s="19"/>
      <c r="E61" s="19"/>
      <c r="F61" s="19">
        <v>30000</v>
      </c>
      <c r="G61" s="19">
        <f t="shared" si="0"/>
        <v>30000</v>
      </c>
      <c r="I61" t="s">
        <v>91</v>
      </c>
      <c r="J61" s="21">
        <f>E50</f>
        <v>2714000</v>
      </c>
    </row>
    <row r="62" spans="1:14" x14ac:dyDescent="0.25">
      <c r="A62" s="1">
        <v>482251</v>
      </c>
      <c r="B62" s="1" t="s">
        <v>87</v>
      </c>
      <c r="C62" s="19"/>
      <c r="D62" s="19"/>
      <c r="E62" s="19"/>
      <c r="F62" s="19">
        <v>30000</v>
      </c>
      <c r="G62" s="19">
        <f t="shared" si="0"/>
        <v>30000</v>
      </c>
      <c r="I62" t="s">
        <v>50</v>
      </c>
      <c r="J62" s="21">
        <f>E9</f>
        <v>3773000</v>
      </c>
    </row>
    <row r="63" spans="1:14" x14ac:dyDescent="0.25">
      <c r="A63" s="1">
        <v>511451</v>
      </c>
      <c r="B63" s="1" t="s">
        <v>94</v>
      </c>
      <c r="C63" s="19">
        <v>2160000</v>
      </c>
      <c r="D63" s="19"/>
      <c r="E63" s="19"/>
      <c r="F63" s="19"/>
      <c r="G63" s="19">
        <f>SUM(C63:F63)</f>
        <v>2160000</v>
      </c>
      <c r="H63" t="s">
        <v>92</v>
      </c>
      <c r="I63" t="s">
        <v>107</v>
      </c>
      <c r="J63" s="21">
        <f>J57+J58+J59+J60+J61+J62</f>
        <v>130005000</v>
      </c>
      <c r="L63" s="21"/>
      <c r="N63" s="21"/>
    </row>
    <row r="64" spans="1:14" x14ac:dyDescent="0.25">
      <c r="A64" s="1">
        <v>512221</v>
      </c>
      <c r="B64" s="1" t="s">
        <v>37</v>
      </c>
      <c r="C64" s="19"/>
      <c r="D64" s="19">
        <v>400000</v>
      </c>
      <c r="E64" s="19"/>
      <c r="F64" s="19"/>
      <c r="G64" s="19">
        <f t="shared" si="0"/>
        <v>400000</v>
      </c>
      <c r="J64" s="21"/>
    </row>
    <row r="65" spans="1:10" x14ac:dyDescent="0.25">
      <c r="A65" s="1">
        <v>512511</v>
      </c>
      <c r="B65" s="1" t="s">
        <v>41</v>
      </c>
      <c r="C65" s="19"/>
      <c r="D65" s="19">
        <v>2400000</v>
      </c>
      <c r="E65" s="19"/>
      <c r="F65" s="19">
        <v>2000000</v>
      </c>
      <c r="G65" s="19">
        <f t="shared" si="0"/>
        <v>4400000</v>
      </c>
      <c r="J65" s="21"/>
    </row>
    <row r="66" spans="1:10" x14ac:dyDescent="0.25">
      <c r="A66" s="1"/>
      <c r="B66" s="1" t="s">
        <v>10</v>
      </c>
      <c r="C66" s="19">
        <f>SUM(C5:C65)</f>
        <v>2160000</v>
      </c>
      <c r="D66" s="19">
        <f>SUM(D5:D65)</f>
        <v>5000000</v>
      </c>
      <c r="E66" s="19">
        <f>SUM(E5:E64)</f>
        <v>133755000</v>
      </c>
      <c r="F66" s="19">
        <f>SUM(F5:F65)</f>
        <v>5000000</v>
      </c>
      <c r="G66" s="19">
        <f>SUM(G5:G65)</f>
        <v>145915000</v>
      </c>
      <c r="J66" s="21"/>
    </row>
    <row r="67" spans="1:10" x14ac:dyDescent="0.25">
      <c r="G67" s="21"/>
    </row>
    <row r="68" spans="1:10" x14ac:dyDescent="0.25">
      <c r="D68" t="s">
        <v>104</v>
      </c>
      <c r="E68" s="21">
        <f>J63</f>
        <v>130005000</v>
      </c>
      <c r="F68" s="21"/>
      <c r="G68" s="22"/>
    </row>
    <row r="69" spans="1:10" x14ac:dyDescent="0.25">
      <c r="B69" t="s">
        <v>10</v>
      </c>
      <c r="D69" t="s">
        <v>105</v>
      </c>
      <c r="E69" s="21">
        <f>E10</f>
        <v>1000000</v>
      </c>
      <c r="G69" s="22"/>
    </row>
    <row r="70" spans="1:10" x14ac:dyDescent="0.25">
      <c r="D70" t="s">
        <v>106</v>
      </c>
      <c r="E70" s="23">
        <v>600000</v>
      </c>
    </row>
    <row r="71" spans="1:10" x14ac:dyDescent="0.25">
      <c r="D71" t="s">
        <v>103</v>
      </c>
      <c r="E71" s="21">
        <f>E11</f>
        <v>1500000</v>
      </c>
      <c r="J71" s="21"/>
    </row>
    <row r="72" spans="1:10" x14ac:dyDescent="0.25">
      <c r="D72" t="s">
        <v>89</v>
      </c>
      <c r="E72" s="21">
        <f>E8</f>
        <v>650000</v>
      </c>
    </row>
    <row r="73" spans="1:10" x14ac:dyDescent="0.25">
      <c r="E73" s="23">
        <f>SUM(E68:E72)</f>
        <v>133755000</v>
      </c>
    </row>
    <row r="74" spans="1:10" x14ac:dyDescent="0.25">
      <c r="E74" s="21"/>
    </row>
    <row r="75" spans="1:10" x14ac:dyDescent="0.25">
      <c r="E75" s="21"/>
    </row>
  </sheetData>
  <pageMargins left="0.7" right="0.7" top="0.75" bottom="0.75" header="0.3" footer="0.3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7"/>
  <sheetViews>
    <sheetView workbookViewId="0">
      <selection activeCell="J27" sqref="J27"/>
    </sheetView>
  </sheetViews>
  <sheetFormatPr defaultRowHeight="15" x14ac:dyDescent="0.25"/>
  <sheetData>
    <row r="5" spans="1:12" ht="18.75" x14ac:dyDescent="0.3">
      <c r="A5" s="7"/>
      <c r="B5" s="7"/>
      <c r="C5" s="7"/>
      <c r="D5" s="7"/>
      <c r="E5" s="7"/>
      <c r="F5" s="7" t="s">
        <v>22</v>
      </c>
      <c r="G5" s="7"/>
      <c r="H5" s="7"/>
      <c r="I5" s="7"/>
      <c r="J5" s="7"/>
      <c r="K5" s="7"/>
    </row>
    <row r="6" spans="1:12" ht="18.75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18.75" x14ac:dyDescent="0.3">
      <c r="A7" s="7"/>
      <c r="B7" s="7"/>
      <c r="C7" s="7" t="s">
        <v>23</v>
      </c>
      <c r="D7" s="7"/>
      <c r="E7" s="7"/>
      <c r="F7" s="7"/>
      <c r="G7" s="7"/>
      <c r="H7" s="7"/>
      <c r="I7" s="7"/>
      <c r="J7" s="7"/>
      <c r="K7" s="7"/>
    </row>
    <row r="8" spans="1:12" ht="18.7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ht="18.75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 ht="18.7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 ht="18.75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 ht="18.7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 ht="18.75" x14ac:dyDescent="0.3">
      <c r="A14" s="7"/>
      <c r="B14" s="7"/>
      <c r="C14" s="7"/>
      <c r="D14" s="7"/>
      <c r="E14" s="7"/>
      <c r="F14" s="7"/>
      <c r="G14" s="9" t="s">
        <v>35</v>
      </c>
      <c r="H14" s="9"/>
      <c r="I14" s="9"/>
      <c r="J14" s="9"/>
      <c r="K14" s="9"/>
      <c r="L14" s="8"/>
    </row>
    <row r="15" spans="1:12" ht="18.75" x14ac:dyDescent="0.3">
      <c r="A15" s="7"/>
      <c r="B15" s="7"/>
      <c r="C15" s="7"/>
      <c r="D15" s="7"/>
      <c r="E15" s="7"/>
      <c r="F15" s="7"/>
      <c r="G15" s="9" t="s">
        <v>52</v>
      </c>
      <c r="H15" s="9"/>
      <c r="I15" s="9"/>
      <c r="J15" s="9"/>
      <c r="K15" s="9"/>
      <c r="L15" s="8"/>
    </row>
    <row r="16" spans="1:12" ht="18.75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8.75" x14ac:dyDescent="0.3">
      <c r="A17" s="7"/>
      <c r="B17" s="7"/>
      <c r="C17" s="7"/>
      <c r="D17" s="7"/>
      <c r="E17" s="7"/>
      <c r="F17" s="7"/>
      <c r="G17" s="7" t="s">
        <v>24</v>
      </c>
      <c r="H17" s="7"/>
      <c r="I17" s="7"/>
      <c r="J17" s="7"/>
      <c r="K17" s="7"/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Почетна</vt:lpstr>
      <vt:lpstr>Приходи</vt:lpstr>
      <vt:lpstr>Расходи</vt:lpstr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Nada</cp:lastModifiedBy>
  <cp:lastPrinted>2023-01-10T06:49:06Z</cp:lastPrinted>
  <dcterms:created xsi:type="dcterms:W3CDTF">2015-02-11T15:23:44Z</dcterms:created>
  <dcterms:modified xsi:type="dcterms:W3CDTF">2023-01-27T11:23:18Z</dcterms:modified>
</cp:coreProperties>
</file>